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L &amp; C" sheetId="1" r:id="rId3"/>
    <sheet state="hidden" name="Linfield" sheetId="2" r:id="rId4"/>
    <sheet state="hidden" name="Pacific" sheetId="3" r:id="rId5"/>
    <sheet state="visible" name="Overall" sheetId="4" r:id="rId6"/>
  </sheets>
  <definedNames/>
  <calcPr/>
</workbook>
</file>

<file path=xl/sharedStrings.xml><?xml version="1.0" encoding="utf-8"?>
<sst xmlns="http://schemas.openxmlformats.org/spreadsheetml/2006/main" count="522" uniqueCount="292">
  <si>
    <t>Lewis and Clark Oct. 6-8, 2006 NFC First Designated Tournament</t>
  </si>
  <si>
    <t>Points this round: All points in this column total this</t>
  </si>
  <si>
    <t>2006-2007 NFC Standings</t>
  </si>
  <si>
    <t>Pacific 2007</t>
  </si>
  <si>
    <t>Adjusted</t>
  </si>
  <si>
    <t xml:space="preserve">total </t>
  </si>
  <si>
    <t>School</t>
  </si>
  <si>
    <t>N Extemp</t>
  </si>
  <si>
    <t>J Extemp</t>
  </si>
  <si>
    <t>O Extemp</t>
  </si>
  <si>
    <t>ADS</t>
  </si>
  <si>
    <t>N DI</t>
  </si>
  <si>
    <t>O DI</t>
  </si>
  <si>
    <t>O Poetry</t>
  </si>
  <si>
    <t>N Persuas</t>
  </si>
  <si>
    <t>J Persuas</t>
  </si>
  <si>
    <t>O Persuas</t>
  </si>
  <si>
    <t>N Imp</t>
  </si>
  <si>
    <t>J Imp</t>
  </si>
  <si>
    <t>O Imp</t>
  </si>
  <si>
    <t>N Inform</t>
  </si>
  <si>
    <t>J Inform</t>
  </si>
  <si>
    <t>O Inform</t>
  </si>
  <si>
    <t>Forensics Crit</t>
  </si>
  <si>
    <t>Open CA</t>
  </si>
  <si>
    <t>Open POI</t>
  </si>
  <si>
    <t>N Prose</t>
  </si>
  <si>
    <t>J Prose</t>
  </si>
  <si>
    <t>O Prose</t>
  </si>
  <si>
    <t>O Duo</t>
  </si>
  <si>
    <t>N Parli</t>
  </si>
  <si>
    <t>J Parli</t>
  </si>
  <si>
    <t>O Parli</t>
  </si>
  <si>
    <t>Final Standings - Sweepstakes 2006-2007</t>
  </si>
  <si>
    <t>Nov Imp</t>
  </si>
  <si>
    <t>Jun Imp</t>
  </si>
  <si>
    <t>Open Imp</t>
  </si>
  <si>
    <t>Jun Inform</t>
  </si>
  <si>
    <t>Open Inform</t>
  </si>
  <si>
    <t>Open Duo</t>
  </si>
  <si>
    <t>Nov Prose</t>
  </si>
  <si>
    <t>Jun Prose</t>
  </si>
  <si>
    <t>Open Prose</t>
  </si>
  <si>
    <t>Nov Ext</t>
  </si>
  <si>
    <t>Jun Ext</t>
  </si>
  <si>
    <t>Open Ext</t>
  </si>
  <si>
    <t>Nov Per</t>
  </si>
  <si>
    <t>Jun Per</t>
  </si>
  <si>
    <t>Open Per</t>
  </si>
  <si>
    <t>Open DI</t>
  </si>
  <si>
    <t>Open ADS</t>
  </si>
  <si>
    <t>Open Po</t>
  </si>
  <si>
    <t>Nov Parli</t>
  </si>
  <si>
    <t>Jun Parli</t>
  </si>
  <si>
    <t>Open Parli</t>
  </si>
  <si>
    <t>ADJ</t>
  </si>
  <si>
    <t>TOTAL</t>
  </si>
  <si>
    <t>School  #</t>
  </si>
  <si>
    <t>Albertson</t>
  </si>
  <si>
    <t>Coaches' Commemorative (Best open division competitors)</t>
  </si>
  <si>
    <t>Orv Iverson (Best junior/novice competitor)</t>
  </si>
  <si>
    <t>DIV</t>
  </si>
  <si>
    <t>Lewis &amp; Clark</t>
  </si>
  <si>
    <t>Linfield</t>
  </si>
  <si>
    <t>Pacific</t>
  </si>
  <si>
    <t>Total all tournaments</t>
  </si>
  <si>
    <t>Best 2 of 3</t>
  </si>
  <si>
    <t>DIV I</t>
  </si>
  <si>
    <t>Carroll</t>
  </si>
  <si>
    <t>Lane Com Col</t>
  </si>
  <si>
    <t>Boise State</t>
  </si>
  <si>
    <t>1st Regular</t>
  </si>
  <si>
    <t>Clackamas</t>
  </si>
  <si>
    <t>Overall Div I</t>
  </si>
  <si>
    <t xml:space="preserve">Carroll </t>
  </si>
  <si>
    <t>Granger</t>
  </si>
  <si>
    <t>Marcus</t>
  </si>
  <si>
    <t>Whitman</t>
  </si>
  <si>
    <t>Utah State</t>
  </si>
  <si>
    <t>Lewis</t>
  </si>
  <si>
    <t>Di</t>
  </si>
  <si>
    <t xml:space="preserve">U of Oregon </t>
  </si>
  <si>
    <t>Clark</t>
  </si>
  <si>
    <t>Oregon</t>
  </si>
  <si>
    <t>1st Overall</t>
  </si>
  <si>
    <t>CSI</t>
  </si>
  <si>
    <t>2nd Designated November 2006</t>
  </si>
  <si>
    <t>Pinedo</t>
  </si>
  <si>
    <t>Ashley</t>
  </si>
  <si>
    <t>Griffith</t>
  </si>
  <si>
    <t>Biff</t>
  </si>
  <si>
    <t>Spokane Falls</t>
  </si>
  <si>
    <t>Colorado College</t>
  </si>
  <si>
    <t>N Ext</t>
  </si>
  <si>
    <t>J Ext</t>
  </si>
  <si>
    <t>O Ext</t>
  </si>
  <si>
    <t>2nd Overall</t>
  </si>
  <si>
    <t>O ADS</t>
  </si>
  <si>
    <t>O Inf</t>
  </si>
  <si>
    <t>N Per</t>
  </si>
  <si>
    <t>J Per</t>
  </si>
  <si>
    <t>O Per</t>
  </si>
  <si>
    <t>O CA</t>
  </si>
  <si>
    <t>O POI</t>
  </si>
  <si>
    <t>O Poe</t>
  </si>
  <si>
    <t>Worlds</t>
  </si>
  <si>
    <t>George Fox</t>
  </si>
  <si>
    <t>Gottschalk</t>
  </si>
  <si>
    <t>U of Washington</t>
  </si>
  <si>
    <t>Anne</t>
  </si>
  <si>
    <t>Smith</t>
  </si>
  <si>
    <t>Mike</t>
  </si>
  <si>
    <t>2nd Regular</t>
  </si>
  <si>
    <t>Northwest Christian</t>
  </si>
  <si>
    <t>Humboldt State</t>
  </si>
  <si>
    <t>Willamette</t>
  </si>
  <si>
    <t>HM</t>
  </si>
  <si>
    <t>Lower Columbia</t>
  </si>
  <si>
    <t>Masagatani</t>
  </si>
  <si>
    <t>Joshua</t>
  </si>
  <si>
    <t>Linderman</t>
  </si>
  <si>
    <t>Trevor</t>
  </si>
  <si>
    <t>Huboldt State</t>
  </si>
  <si>
    <t>Pacific University</t>
  </si>
  <si>
    <t>Lane</t>
  </si>
  <si>
    <t>3rd Overall</t>
  </si>
  <si>
    <t>PLU</t>
  </si>
  <si>
    <t>Schifman</t>
  </si>
  <si>
    <t>Ben</t>
  </si>
  <si>
    <t>U of Oregon</t>
  </si>
  <si>
    <t>Gower</t>
  </si>
  <si>
    <t>Nick</t>
  </si>
  <si>
    <t>University of Oregon</t>
  </si>
  <si>
    <t>Western Washington</t>
  </si>
  <si>
    <t>Lewis-Clark State</t>
  </si>
  <si>
    <t>3rd Regular</t>
  </si>
  <si>
    <t>Regular Div I</t>
  </si>
  <si>
    <t>Roberts</t>
  </si>
  <si>
    <t>Sean</t>
  </si>
  <si>
    <t>Brooke</t>
  </si>
  <si>
    <t>Spokane Falls Community College</t>
  </si>
  <si>
    <t>Kirby</t>
  </si>
  <si>
    <t>Oregon State</t>
  </si>
  <si>
    <t>Willamette University</t>
  </si>
  <si>
    <t>University of Alaska</t>
  </si>
  <si>
    <t>Portney</t>
  </si>
  <si>
    <t>Jessica</t>
  </si>
  <si>
    <t>Samhammer</t>
  </si>
  <si>
    <t>Emily</t>
  </si>
  <si>
    <t>Mt. Hood</t>
  </si>
  <si>
    <t>Oregon State University</t>
  </si>
  <si>
    <t>Cheesewright</t>
  </si>
  <si>
    <t>Scott</t>
  </si>
  <si>
    <t>McNulty</t>
  </si>
  <si>
    <t>Amy</t>
  </si>
  <si>
    <t>Seattle Pacific</t>
  </si>
  <si>
    <t>Utah State University</t>
  </si>
  <si>
    <t>Jibben</t>
  </si>
  <si>
    <t>Katy</t>
  </si>
  <si>
    <t>Murphy</t>
  </si>
  <si>
    <t>Kyleigh</t>
  </si>
  <si>
    <t>Puget Sound</t>
  </si>
  <si>
    <t xml:space="preserve">St. Mary's </t>
  </si>
  <si>
    <t>Portland State</t>
  </si>
  <si>
    <t>Northwest Nazarene</t>
  </si>
  <si>
    <t>Thomson</t>
  </si>
  <si>
    <t>Ciara</t>
  </si>
  <si>
    <t>Greer</t>
  </si>
  <si>
    <t>Jacob</t>
  </si>
  <si>
    <t>Alaska</t>
  </si>
  <si>
    <t>Lewis &amp; Clark College</t>
  </si>
  <si>
    <t>Western</t>
  </si>
  <si>
    <t>Heck</t>
  </si>
  <si>
    <t>Jason</t>
  </si>
  <si>
    <t>Chapple</t>
  </si>
  <si>
    <t>Shantel</t>
  </si>
  <si>
    <t>Reed</t>
  </si>
  <si>
    <t>Pacific Lutheran</t>
  </si>
  <si>
    <t>Seattle University</t>
  </si>
  <si>
    <t>Reed College</t>
  </si>
  <si>
    <t>Paxton</t>
  </si>
  <si>
    <t>Santa Clara</t>
  </si>
  <si>
    <t>Matt</t>
  </si>
  <si>
    <t>Draper</t>
  </si>
  <si>
    <t>Bryce</t>
  </si>
  <si>
    <t>Northwest</t>
  </si>
  <si>
    <t>Clark College</t>
  </si>
  <si>
    <t>Jackson</t>
  </si>
  <si>
    <t>Barton</t>
  </si>
  <si>
    <t>Johnson</t>
  </si>
  <si>
    <t>Shannon</t>
  </si>
  <si>
    <t>Portland</t>
  </si>
  <si>
    <t>Bjornstad</t>
  </si>
  <si>
    <t>Linfield College</t>
  </si>
  <si>
    <t>Jocelyn</t>
  </si>
  <si>
    <t>Seattle U</t>
  </si>
  <si>
    <t>Harrison</t>
  </si>
  <si>
    <t>David</t>
  </si>
  <si>
    <t>DIV II</t>
  </si>
  <si>
    <t>UPS</t>
  </si>
  <si>
    <t>University of Washington</t>
  </si>
  <si>
    <t>U of Colorado</t>
  </si>
  <si>
    <t>Overall Div II</t>
  </si>
  <si>
    <t>Carroll College</t>
  </si>
  <si>
    <t>Rose</t>
  </si>
  <si>
    <t>Torres</t>
  </si>
  <si>
    <t>Dan</t>
  </si>
  <si>
    <t>Pacific (OR)</t>
  </si>
  <si>
    <t>U of Montana</t>
  </si>
  <si>
    <t>Lane Community College</t>
  </si>
  <si>
    <t>Will</t>
  </si>
  <si>
    <t>Logan</t>
  </si>
  <si>
    <t>Erekson</t>
  </si>
  <si>
    <t>Porsche</t>
  </si>
  <si>
    <t>entries</t>
  </si>
  <si>
    <t>Factor</t>
  </si>
  <si>
    <t>Finalists</t>
  </si>
  <si>
    <t>U of Portland</t>
  </si>
  <si>
    <t>Richey</t>
  </si>
  <si>
    <t>Amanda</t>
  </si>
  <si>
    <t>Possible Points</t>
  </si>
  <si>
    <t>Peel</t>
  </si>
  <si>
    <t>Dick</t>
  </si>
  <si>
    <t>Points Awarded</t>
  </si>
  <si>
    <t>Peatross</t>
  </si>
  <si>
    <t>Eric</t>
  </si>
  <si>
    <t>Williams</t>
  </si>
  <si>
    <t>Justin</t>
  </si>
  <si>
    <t>Seattle</t>
  </si>
  <si>
    <t>Kevin</t>
  </si>
  <si>
    <t>Taylor</t>
  </si>
  <si>
    <t>Cook</t>
  </si>
  <si>
    <t>Natalie</t>
  </si>
  <si>
    <t>Conner</t>
  </si>
  <si>
    <t>Jennifer</t>
  </si>
  <si>
    <t>Caywood</t>
  </si>
  <si>
    <t>Jeff</t>
  </si>
  <si>
    <t>Balance = 0</t>
  </si>
  <si>
    <t>Regular Div II</t>
  </si>
  <si>
    <t>Wenatchee</t>
  </si>
  <si>
    <t>Northwest Nazarene University</t>
  </si>
  <si>
    <t>Montgomery</t>
  </si>
  <si>
    <t>Crampton</t>
  </si>
  <si>
    <t>Andrew</t>
  </si>
  <si>
    <t>Lewis Clark State</t>
  </si>
  <si>
    <t xml:space="preserve">Whitman </t>
  </si>
  <si>
    <t>Unawared</t>
  </si>
  <si>
    <t>William Jewell</t>
  </si>
  <si>
    <t>Unawarded Points</t>
  </si>
  <si>
    <t>IE</t>
  </si>
  <si>
    <t>Novice</t>
  </si>
  <si>
    <t>Junior</t>
  </si>
  <si>
    <t>Open</t>
  </si>
  <si>
    <t>Debate</t>
  </si>
  <si>
    <t>after prelims</t>
  </si>
  <si>
    <t>Total</t>
  </si>
  <si>
    <t>after octs</t>
  </si>
  <si>
    <t>awarded</t>
  </si>
  <si>
    <t>Rocky Mountain</t>
  </si>
  <si>
    <t>after quarters</t>
  </si>
  <si>
    <t>Utah Valley</t>
  </si>
  <si>
    <t>after semis</t>
  </si>
  <si>
    <t>grand tot</t>
  </si>
  <si>
    <t>DIV III</t>
  </si>
  <si>
    <t>after finals</t>
  </si>
  <si>
    <t>Montana</t>
  </si>
  <si>
    <t>Overall Div III</t>
  </si>
  <si>
    <t>Mount Hood</t>
  </si>
  <si>
    <t>bn stuff</t>
  </si>
  <si>
    <t>Lane Community</t>
  </si>
  <si>
    <t>Regular Div III</t>
  </si>
  <si>
    <t>Columbia Basin</t>
  </si>
  <si>
    <t>Out of Region</t>
  </si>
  <si>
    <t>William Jewel</t>
  </si>
  <si>
    <t>Colo College</t>
  </si>
  <si>
    <t>OK</t>
  </si>
  <si>
    <t>St Mary's</t>
  </si>
  <si>
    <t>prelim</t>
  </si>
  <si>
    <t>prelims</t>
  </si>
  <si>
    <t>?</t>
  </si>
  <si>
    <t>finals</t>
  </si>
  <si>
    <t>final</t>
  </si>
  <si>
    <t>factor</t>
  </si>
  <si>
    <t>ideal</t>
  </si>
  <si>
    <t>actual</t>
  </si>
  <si>
    <t>mystery schools/parrish northup</t>
  </si>
  <si>
    <t>difference</t>
  </si>
  <si>
    <t>OK*</t>
  </si>
  <si>
    <t>ok</t>
  </si>
  <si>
    <t>prtial-octs</t>
  </si>
  <si>
    <t>Alb</t>
  </si>
  <si>
    <t>U Portland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</si>
</sst>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Times New Roman"/>
    </font>
    <font>
      <sz val="11.0"/>
      <name val="Times New Roman"/>
    </font>
    <font>
      <b/>
      <sz val="14.0"/>
      <name val="Times New Roman"/>
    </font>
    <font>
      <b/>
      <sz val="16.0"/>
      <name val="Times New Roman"/>
    </font>
    <font>
      <b/>
      <sz val="11.0"/>
      <name val="Times New Roman"/>
    </font>
    <font>
      <b/>
      <sz val="18.0"/>
      <name val="Times New Roman"/>
    </font>
    <font>
      <b/>
      <sz val="20.0"/>
      <name val="Times New Roman"/>
    </font>
    <font>
      <b/>
      <sz val="12.0"/>
      <name val="Times New Roman"/>
    </font>
    <font>
      <strike/>
      <sz val="11.0"/>
      <name val="Times New Roman"/>
    </font>
  </fonts>
  <fills count="12">
    <fill>
      <patternFill patternType="none"/>
    </fill>
    <fill>
      <patternFill patternType="lightGray"/>
    </fill>
    <fill>
      <patternFill patternType="solid">
        <fgColor rgb="FFFCF305"/>
        <bgColor rgb="FFFCF305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20884"/>
        <bgColor rgb="FFF20884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99CC00"/>
        <bgColor rgb="FF99CC00"/>
      </patternFill>
    </fill>
    <fill>
      <patternFill patternType="solid">
        <fgColor rgb="FF33CCCC"/>
        <bgColor rgb="FF33CCCC"/>
      </patternFill>
    </fill>
    <fill>
      <patternFill patternType="solid">
        <fgColor rgb="FFCCFFFF"/>
        <bgColor rgb="FFCC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1" numFmtId="0" xfId="0" applyFont="1"/>
    <xf borderId="0" fillId="0" fontId="3" numFmtId="0" xfId="0" applyFont="1"/>
    <xf borderId="0" fillId="0" fontId="4" numFmtId="0" xfId="0" applyFont="1"/>
    <xf borderId="0" fillId="0" fontId="1" numFmtId="0" xfId="0" applyFont="1"/>
    <xf borderId="0" fillId="0" fontId="5" numFmtId="0" xfId="0" applyFont="1"/>
    <xf borderId="0" fillId="0" fontId="1" numFmtId="0" xfId="0" applyFont="1"/>
    <xf borderId="0" fillId="0" fontId="2" numFmtId="2" xfId="0" applyFont="1" applyNumberFormat="1"/>
    <xf borderId="0" fillId="2" fontId="1" numFmtId="0" xfId="0" applyBorder="1" applyFill="1" applyFont="1"/>
    <xf borderId="0" fillId="0" fontId="1" numFmtId="2" xfId="0" applyFont="1" applyNumberFormat="1"/>
    <xf borderId="0" fillId="0" fontId="6" numFmtId="0" xfId="0" applyFont="1"/>
    <xf borderId="0" fillId="2" fontId="1" numFmtId="0" xfId="0" applyBorder="1" applyFont="1"/>
    <xf borderId="0" fillId="3" fontId="2" numFmtId="0" xfId="0" applyFill="1" applyFont="1"/>
    <xf borderId="0" fillId="3" fontId="7" numFmtId="0" xfId="0" applyFont="1"/>
    <xf borderId="0" fillId="4" fontId="7" numFmtId="0" xfId="0" applyFill="1" applyFont="1"/>
    <xf borderId="0" fillId="0" fontId="7" numFmtId="0" xfId="0" applyFont="1"/>
    <xf borderId="0" fillId="0" fontId="8" numFmtId="0" xfId="0" applyFont="1"/>
    <xf borderId="0" fillId="0" fontId="1" numFmtId="0" xfId="0" applyAlignment="1" applyFont="1">
      <alignment horizontal="right"/>
    </xf>
    <xf borderId="0" fillId="5" fontId="1" numFmtId="0" xfId="0" applyBorder="1" applyFill="1" applyFont="1"/>
    <xf borderId="0" fillId="5" fontId="1" numFmtId="0" xfId="0" applyBorder="1" applyFont="1"/>
    <xf borderId="0" fillId="2" fontId="4" numFmtId="0" xfId="0" applyBorder="1" applyFont="1"/>
    <xf borderId="0" fillId="6" fontId="1" numFmtId="0" xfId="0" applyBorder="1" applyFill="1" applyFont="1"/>
    <xf borderId="0" fillId="5" fontId="2" numFmtId="0" xfId="0" applyFont="1"/>
    <xf borderId="0" fillId="7" fontId="2" numFmtId="0" xfId="0" applyFill="1" applyFont="1"/>
    <xf borderId="0" fillId="0" fontId="1" numFmtId="2" xfId="0" applyFont="1" applyNumberFormat="1"/>
    <xf borderId="0" fillId="8" fontId="1" numFmtId="0" xfId="0" applyBorder="1" applyFill="1" applyFont="1"/>
    <xf borderId="0" fillId="9" fontId="1" numFmtId="0" xfId="0" applyBorder="1" applyFill="1" applyFont="1"/>
    <xf borderId="0" fillId="10" fontId="1" numFmtId="0" xfId="0" applyBorder="1" applyFill="1" applyFont="1"/>
    <xf borderId="0" fillId="11" fontId="1" numFmtId="0" xfId="0" applyBorder="1" applyFill="1" applyFont="1"/>
    <xf borderId="0" fillId="8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3" width="10.88"/>
    <col customWidth="1" min="4" max="7" width="11.5"/>
    <col customWidth="1" min="8" max="8" width="22.63"/>
    <col customWidth="1" min="9" max="9" width="5.88"/>
    <col customWidth="1" min="10" max="10" width="16.13"/>
    <col customWidth="1" min="11" max="12" width="15.88"/>
    <col customWidth="1" min="13" max="18" width="15.0"/>
    <col customWidth="1" min="19" max="19" width="25.5"/>
    <col customWidth="1" min="20" max="20" width="15.0"/>
    <col customWidth="1" min="21" max="39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21.0" customHeight="1">
      <c r="A4" s="1"/>
      <c r="B4" s="1"/>
      <c r="C4" s="1"/>
      <c r="D4" s="1"/>
      <c r="E4" s="1"/>
      <c r="F4" s="1"/>
      <c r="G4" s="1"/>
      <c r="H4" s="1"/>
      <c r="I4" s="1"/>
      <c r="J4" s="7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22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2" t="s">
        <v>33</v>
      </c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1"/>
      <c r="T8" s="2" t="s">
        <v>59</v>
      </c>
      <c r="U8" s="2"/>
      <c r="V8" s="2"/>
      <c r="W8" s="2"/>
      <c r="X8" s="2"/>
      <c r="Y8" s="1"/>
      <c r="Z8" s="2" t="s">
        <v>60</v>
      </c>
      <c r="AA8" s="2"/>
      <c r="AB8" s="2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ht="15.75" customHeight="1">
      <c r="A9" s="1"/>
      <c r="B9" s="1"/>
      <c r="C9" s="1"/>
      <c r="D9" s="1"/>
      <c r="E9" s="1"/>
      <c r="F9" s="1"/>
      <c r="G9" s="1"/>
      <c r="H9" s="1"/>
      <c r="I9" s="1" t="s">
        <v>61</v>
      </c>
      <c r="J9" s="1" t="s">
        <v>62</v>
      </c>
      <c r="K9" s="1" t="s">
        <v>63</v>
      </c>
      <c r="L9" s="1" t="s">
        <v>64</v>
      </c>
      <c r="M9" s="1" t="s">
        <v>65</v>
      </c>
      <c r="N9" s="1"/>
      <c r="O9" s="5" t="s">
        <v>66</v>
      </c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ht="15.75" customHeight="1">
      <c r="A10" s="1"/>
      <c r="B10" s="1"/>
      <c r="C10" s="1"/>
      <c r="D10" s="1"/>
      <c r="E10" s="1"/>
      <c r="F10" s="1"/>
      <c r="G10" s="5" t="s">
        <v>67</v>
      </c>
      <c r="H10" s="2" t="s">
        <v>68</v>
      </c>
      <c r="I10" s="1">
        <v>1.0</v>
      </c>
      <c r="J10" s="1"/>
      <c r="K10" s="11" t="str">
        <f>Linfield!B30</f>
        <v>254.72</v>
      </c>
      <c r="L10" s="11" t="str">
        <f>Pacific!F24</f>
        <v>186.02</v>
      </c>
      <c r="M10" s="11" t="str">
        <f t="shared" ref="M10:M22" si="1">SUM(J10:L10)</f>
        <v>440.74</v>
      </c>
      <c r="N10" s="2" t="s">
        <v>71</v>
      </c>
      <c r="O10" s="11" t="str">
        <f>M10</f>
        <v>440.74</v>
      </c>
      <c r="P10" s="14"/>
      <c r="Q10" s="14" t="s">
        <v>73</v>
      </c>
      <c r="R10" s="14"/>
      <c r="S10" s="1"/>
      <c r="T10" s="15">
        <v>1.0</v>
      </c>
      <c r="U10" s="15" t="s">
        <v>74</v>
      </c>
      <c r="V10" s="15" t="s">
        <v>75</v>
      </c>
      <c r="W10" s="15" t="s">
        <v>76</v>
      </c>
      <c r="X10" s="1"/>
      <c r="Y10" s="1"/>
      <c r="Z10" s="16">
        <v>1.0</v>
      </c>
      <c r="AA10" s="16" t="s">
        <v>78</v>
      </c>
      <c r="AB10" s="16" t="s">
        <v>79</v>
      </c>
      <c r="AC10" s="16" t="s">
        <v>80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ht="15.75" customHeight="1">
      <c r="A11" s="1"/>
      <c r="B11" s="1"/>
      <c r="C11" s="1"/>
      <c r="D11" s="1"/>
      <c r="E11" s="1"/>
      <c r="F11" s="1"/>
      <c r="G11" s="1"/>
      <c r="H11" s="2" t="s">
        <v>81</v>
      </c>
      <c r="I11" s="1">
        <v>1.0</v>
      </c>
      <c r="J11" s="11" t="str">
        <f>'L &amp; C'!C25</f>
        <v>113.52</v>
      </c>
      <c r="K11" s="11" t="str">
        <f>Linfield!B12</f>
        <v>85.74</v>
      </c>
      <c r="L11" s="11" t="str">
        <f>Pacific!F14</f>
        <v>66.65</v>
      </c>
      <c r="M11" s="11" t="str">
        <f t="shared" si="1"/>
        <v>265.91</v>
      </c>
      <c r="N11" s="2" t="s">
        <v>84</v>
      </c>
      <c r="O11" s="11" t="str">
        <f>J11+K11</f>
        <v>199.25</v>
      </c>
      <c r="P11" s="14">
        <v>1.0</v>
      </c>
      <c r="Q11" s="14" t="s">
        <v>83</v>
      </c>
      <c r="R11" s="14"/>
      <c r="S11" s="1"/>
      <c r="T11" s="15">
        <v>2.0</v>
      </c>
      <c r="U11" s="15" t="s">
        <v>64</v>
      </c>
      <c r="V11" s="15" t="s">
        <v>87</v>
      </c>
      <c r="W11" s="15" t="s">
        <v>88</v>
      </c>
      <c r="X11" s="1"/>
      <c r="Y11" s="1"/>
      <c r="Z11" s="16">
        <v>2.0</v>
      </c>
      <c r="AA11" s="16" t="s">
        <v>74</v>
      </c>
      <c r="AB11" s="16" t="s">
        <v>89</v>
      </c>
      <c r="AC11" s="16" t="s">
        <v>90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ht="15.75" customHeight="1">
      <c r="A12" s="1"/>
      <c r="B12" s="1"/>
      <c r="C12" s="1"/>
      <c r="D12" s="1"/>
      <c r="E12" s="1"/>
      <c r="F12" s="1"/>
      <c r="G12" s="1"/>
      <c r="H12" s="2" t="s">
        <v>62</v>
      </c>
      <c r="I12" s="1">
        <v>1.0</v>
      </c>
      <c r="J12" s="11" t="str">
        <f>'L &amp; C'!C13</f>
        <v>53.87</v>
      </c>
      <c r="K12" s="11" t="str">
        <f>Linfield!B23</f>
        <v>81.26</v>
      </c>
      <c r="L12" s="11" t="str">
        <f>Pacific!F17</f>
        <v>74.73</v>
      </c>
      <c r="M12" s="11" t="str">
        <f t="shared" si="1"/>
        <v>209.86</v>
      </c>
      <c r="N12" s="2" t="s">
        <v>96</v>
      </c>
      <c r="O12" s="11" t="str">
        <f>K12+L12</f>
        <v>155.99</v>
      </c>
      <c r="P12" s="14">
        <v>2.0</v>
      </c>
      <c r="Q12" s="14" t="s">
        <v>62</v>
      </c>
      <c r="R12" s="14"/>
      <c r="S12" s="1"/>
      <c r="T12" s="15">
        <v>3.0</v>
      </c>
      <c r="U12" s="15" t="s">
        <v>74</v>
      </c>
      <c r="V12" s="15" t="s">
        <v>107</v>
      </c>
      <c r="W12" s="15" t="s">
        <v>109</v>
      </c>
      <c r="X12" s="1"/>
      <c r="Y12" s="1"/>
      <c r="Z12" s="16">
        <v>3.0</v>
      </c>
      <c r="AA12" s="16" t="s">
        <v>78</v>
      </c>
      <c r="AB12" s="16" t="s">
        <v>110</v>
      </c>
      <c r="AC12" s="16" t="s">
        <v>111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ht="15.75" customHeight="1">
      <c r="A13" s="1"/>
      <c r="B13" s="1"/>
      <c r="C13" s="1"/>
      <c r="D13" s="1"/>
      <c r="E13" s="1"/>
      <c r="F13" s="1"/>
      <c r="G13" s="1"/>
      <c r="H13" s="2" t="s">
        <v>70</v>
      </c>
      <c r="I13" s="1">
        <v>1.0</v>
      </c>
      <c r="J13" s="11" t="str">
        <f>'L &amp; C'!C5</f>
        <v>191.12</v>
      </c>
      <c r="K13" s="1"/>
      <c r="L13" s="1"/>
      <c r="M13" s="11" t="str">
        <f t="shared" si="1"/>
        <v>191.12</v>
      </c>
      <c r="N13" s="2" t="s">
        <v>112</v>
      </c>
      <c r="O13" s="11" t="str">
        <f>M13</f>
        <v>191.12</v>
      </c>
      <c r="P13" s="14">
        <v>3.0</v>
      </c>
      <c r="Q13" s="14" t="s">
        <v>115</v>
      </c>
      <c r="R13" s="14"/>
      <c r="S13" s="1"/>
      <c r="T13" s="19" t="s">
        <v>116</v>
      </c>
      <c r="U13" s="1" t="s">
        <v>64</v>
      </c>
      <c r="V13" s="1" t="s">
        <v>118</v>
      </c>
      <c r="W13" s="1" t="s">
        <v>119</v>
      </c>
      <c r="X13" s="1"/>
      <c r="Y13" s="1"/>
      <c r="Z13" s="16">
        <v>3.0</v>
      </c>
      <c r="AA13" s="16" t="s">
        <v>78</v>
      </c>
      <c r="AB13" s="16" t="s">
        <v>120</v>
      </c>
      <c r="AC13" s="16" t="s">
        <v>121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ht="15.75" customHeight="1">
      <c r="A14" s="1"/>
      <c r="B14" s="1"/>
      <c r="C14" s="1"/>
      <c r="D14" s="1"/>
      <c r="E14" s="1"/>
      <c r="F14" s="1"/>
      <c r="G14" s="1"/>
      <c r="H14" s="2" t="s">
        <v>115</v>
      </c>
      <c r="I14" s="1">
        <v>1.0</v>
      </c>
      <c r="J14" s="11" t="str">
        <f>'L &amp; C'!C33</f>
        <v>30.96</v>
      </c>
      <c r="K14" s="11" t="str">
        <f>Linfield!B15</f>
        <v>53.43</v>
      </c>
      <c r="L14" s="11" t="str">
        <f>Pacific!F31</f>
        <v>36.36</v>
      </c>
      <c r="M14" s="11" t="str">
        <f t="shared" si="1"/>
        <v>120.75</v>
      </c>
      <c r="N14" s="2" t="s">
        <v>125</v>
      </c>
      <c r="O14" s="11" t="str">
        <f>K14+L14</f>
        <v>89.79</v>
      </c>
      <c r="P14" s="14"/>
      <c r="Q14" s="14"/>
      <c r="R14" s="14"/>
      <c r="S14" s="1"/>
      <c r="T14" s="19" t="s">
        <v>116</v>
      </c>
      <c r="U14" s="1" t="s">
        <v>62</v>
      </c>
      <c r="V14" s="1" t="s">
        <v>127</v>
      </c>
      <c r="W14" s="1" t="s">
        <v>128</v>
      </c>
      <c r="X14" s="1"/>
      <c r="Y14" s="1"/>
      <c r="Z14" s="19" t="s">
        <v>116</v>
      </c>
      <c r="AA14" s="1" t="s">
        <v>129</v>
      </c>
      <c r="AB14" s="1" t="s">
        <v>130</v>
      </c>
      <c r="AC14" s="1" t="s">
        <v>131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ht="15.75" customHeight="1">
      <c r="A15" s="1"/>
      <c r="B15" s="1"/>
      <c r="C15" s="1"/>
      <c r="D15" s="1"/>
      <c r="E15" s="1"/>
      <c r="F15" s="1"/>
      <c r="G15" s="1"/>
      <c r="H15" s="2" t="s">
        <v>133</v>
      </c>
      <c r="I15" s="1">
        <v>1.0</v>
      </c>
      <c r="J15" s="11" t="str">
        <f>'L &amp; C'!C31</f>
        <v>24.77</v>
      </c>
      <c r="K15" s="11" t="str">
        <f>Linfield!B20</f>
        <v>64.61</v>
      </c>
      <c r="L15" s="11" t="str">
        <f>Pacific!F32</f>
        <v>22.22</v>
      </c>
      <c r="M15" s="11" t="str">
        <f t="shared" si="1"/>
        <v>111.60</v>
      </c>
      <c r="N15" s="2" t="s">
        <v>135</v>
      </c>
      <c r="O15" s="11" t="str">
        <f>K15+J15</f>
        <v>89.38</v>
      </c>
      <c r="P15" s="14"/>
      <c r="Q15" s="14" t="s">
        <v>136</v>
      </c>
      <c r="R15" s="14"/>
      <c r="S15" s="1"/>
      <c r="T15" s="19" t="s">
        <v>116</v>
      </c>
      <c r="U15" s="1" t="s">
        <v>74</v>
      </c>
      <c r="V15" s="1" t="s">
        <v>137</v>
      </c>
      <c r="W15" s="1" t="s">
        <v>138</v>
      </c>
      <c r="X15" s="1"/>
      <c r="Y15" s="1"/>
      <c r="Z15" s="19" t="s">
        <v>116</v>
      </c>
      <c r="AA15" s="1" t="s">
        <v>74</v>
      </c>
      <c r="AB15" s="1" t="s">
        <v>139</v>
      </c>
      <c r="AC15" s="1" t="s">
        <v>141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ht="15.75" customHeight="1">
      <c r="A16" s="1"/>
      <c r="B16" s="1"/>
      <c r="C16" s="1"/>
      <c r="D16" s="1"/>
      <c r="E16" s="1"/>
      <c r="F16" s="1"/>
      <c r="G16" s="1"/>
      <c r="H16" s="2" t="s">
        <v>142</v>
      </c>
      <c r="I16" s="1">
        <v>1.0</v>
      </c>
      <c r="J16" s="11" t="str">
        <f>'L &amp; C'!C16</f>
        <v>15.27</v>
      </c>
      <c r="K16" s="11" t="str">
        <f>Linfield!B17</f>
        <v>12.43</v>
      </c>
      <c r="L16" s="11" t="str">
        <f>Pacific!F26</f>
        <v>41.41</v>
      </c>
      <c r="M16" s="11" t="str">
        <f t="shared" si="1"/>
        <v>69.10</v>
      </c>
      <c r="N16" s="1"/>
      <c r="O16" s="11" t="str">
        <f>L16+J16</f>
        <v>56.68</v>
      </c>
      <c r="P16" s="14">
        <v>1.0</v>
      </c>
      <c r="Q16" s="14" t="s">
        <v>68</v>
      </c>
      <c r="R16" s="14"/>
      <c r="S16" s="1"/>
      <c r="T16" s="19" t="s">
        <v>116</v>
      </c>
      <c r="U16" s="1" t="s">
        <v>64</v>
      </c>
      <c r="V16" s="1" t="s">
        <v>145</v>
      </c>
      <c r="W16" s="1" t="s">
        <v>146</v>
      </c>
      <c r="X16" s="1"/>
      <c r="Y16" s="1"/>
      <c r="Z16" s="19" t="s">
        <v>116</v>
      </c>
      <c r="AA16" s="1" t="s">
        <v>74</v>
      </c>
      <c r="AB16" s="1" t="s">
        <v>147</v>
      </c>
      <c r="AC16" s="1" t="s">
        <v>148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ht="15.75" customHeight="1">
      <c r="A17" s="1"/>
      <c r="B17" s="1"/>
      <c r="C17" s="1"/>
      <c r="D17" s="1"/>
      <c r="E17" s="1"/>
      <c r="F17" s="1"/>
      <c r="G17" s="1"/>
      <c r="H17" s="2" t="s">
        <v>77</v>
      </c>
      <c r="I17" s="1">
        <v>1.0</v>
      </c>
      <c r="J17" s="11" t="str">
        <f>'L &amp; C'!C32</f>
        <v>8.26</v>
      </c>
      <c r="K17" s="1"/>
      <c r="L17" s="11" t="str">
        <f>Pacific!F13</f>
        <v>39.39</v>
      </c>
      <c r="M17" s="11" t="str">
        <f t="shared" si="1"/>
        <v>47.64</v>
      </c>
      <c r="N17" s="1"/>
      <c r="O17" s="11" t="str">
        <f t="shared" ref="O17:O22" si="2">M17</f>
        <v>47.64</v>
      </c>
      <c r="P17" s="14">
        <v>2.0</v>
      </c>
      <c r="Q17" s="14" t="s">
        <v>70</v>
      </c>
      <c r="R17" s="14"/>
      <c r="S17" s="1"/>
      <c r="T17" s="19" t="s">
        <v>116</v>
      </c>
      <c r="U17" s="1" t="s">
        <v>62</v>
      </c>
      <c r="V17" s="1" t="s">
        <v>151</v>
      </c>
      <c r="W17" s="1" t="s">
        <v>152</v>
      </c>
      <c r="X17" s="1"/>
      <c r="Y17" s="1"/>
      <c r="Z17" s="19" t="s">
        <v>116</v>
      </c>
      <c r="AA17" s="1" t="s">
        <v>74</v>
      </c>
      <c r="AB17" s="1" t="s">
        <v>153</v>
      </c>
      <c r="AC17" s="1" t="s">
        <v>154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ht="15.75" customHeight="1">
      <c r="A18" s="1"/>
      <c r="B18" s="1"/>
      <c r="C18" s="1"/>
      <c r="D18" s="1"/>
      <c r="E18" s="1"/>
      <c r="F18" s="1"/>
      <c r="G18" s="1"/>
      <c r="H18" s="2" t="s">
        <v>108</v>
      </c>
      <c r="I18" s="1">
        <v>1.0</v>
      </c>
      <c r="J18" s="11" t="str">
        <f>'L &amp; C'!C28</f>
        <v>12.38</v>
      </c>
      <c r="K18" s="11"/>
      <c r="L18" s="11" t="str">
        <f>Pacific!F18</f>
        <v>33.33</v>
      </c>
      <c r="M18" s="11" t="str">
        <f t="shared" si="1"/>
        <v>45.71</v>
      </c>
      <c r="N18" s="1"/>
      <c r="O18" s="11" t="str">
        <f t="shared" si="2"/>
        <v>45.71</v>
      </c>
      <c r="P18" s="14">
        <v>3.0</v>
      </c>
      <c r="Q18" s="14" t="s">
        <v>133</v>
      </c>
      <c r="R18" s="14"/>
      <c r="S18" s="1"/>
      <c r="T18" s="19" t="s">
        <v>116</v>
      </c>
      <c r="U18" s="1" t="s">
        <v>70</v>
      </c>
      <c r="V18" s="1" t="s">
        <v>157</v>
      </c>
      <c r="W18" s="1" t="s">
        <v>158</v>
      </c>
      <c r="X18" s="1"/>
      <c r="Y18" s="1"/>
      <c r="Z18" s="19" t="s">
        <v>116</v>
      </c>
      <c r="AA18" s="1" t="s">
        <v>58</v>
      </c>
      <c r="AB18" s="1" t="s">
        <v>159</v>
      </c>
      <c r="AC18" s="1" t="s">
        <v>160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ht="15.75" customHeight="1">
      <c r="A19" s="1"/>
      <c r="B19" s="1"/>
      <c r="C19" s="1"/>
      <c r="D19" s="1"/>
      <c r="E19" s="1"/>
      <c r="F19" s="1"/>
      <c r="G19" s="1"/>
      <c r="H19" s="2" t="s">
        <v>161</v>
      </c>
      <c r="I19" s="1">
        <v>1.0</v>
      </c>
      <c r="J19" s="11" t="str">
        <f>'L &amp; C'!C27</f>
        <v>17.54</v>
      </c>
      <c r="K19" s="1"/>
      <c r="L19" s="11" t="str">
        <f>Pacific!F35</f>
        <v>15.15</v>
      </c>
      <c r="M19" s="11" t="str">
        <f t="shared" si="1"/>
        <v>32.69</v>
      </c>
      <c r="N19" s="1"/>
      <c r="O19" s="11" t="str">
        <f t="shared" si="2"/>
        <v>32.69</v>
      </c>
      <c r="P19" s="2"/>
      <c r="Q19" s="2"/>
      <c r="R19" s="2"/>
      <c r="S19" s="1"/>
      <c r="T19" s="19" t="s">
        <v>116</v>
      </c>
      <c r="U19" s="1" t="s">
        <v>129</v>
      </c>
      <c r="V19" s="1" t="s">
        <v>165</v>
      </c>
      <c r="W19" s="1" t="s">
        <v>166</v>
      </c>
      <c r="X19" s="1"/>
      <c r="Y19" s="1"/>
      <c r="Z19" s="19" t="s">
        <v>116</v>
      </c>
      <c r="AA19" s="1" t="s">
        <v>82</v>
      </c>
      <c r="AB19" s="1" t="s">
        <v>167</v>
      </c>
      <c r="AC19" s="1" t="s">
        <v>168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ht="15.75" customHeight="1">
      <c r="A20" s="1"/>
      <c r="B20" s="1"/>
      <c r="C20" s="1"/>
      <c r="D20" s="1"/>
      <c r="E20" s="1"/>
      <c r="F20" s="1"/>
      <c r="G20" s="1"/>
      <c r="H20" s="2" t="s">
        <v>169</v>
      </c>
      <c r="I20" s="1">
        <v>1.0</v>
      </c>
      <c r="J20" s="1"/>
      <c r="K20" s="11" t="str">
        <f>Linfield!B16</f>
        <v>29.82</v>
      </c>
      <c r="L20" s="1"/>
      <c r="M20" s="11" t="str">
        <f t="shared" si="1"/>
        <v>29.82</v>
      </c>
      <c r="N20" s="1"/>
      <c r="O20" s="11" t="str">
        <f t="shared" si="2"/>
        <v>29.82</v>
      </c>
      <c r="P20" s="2"/>
      <c r="Q20" s="2"/>
      <c r="R20" s="2"/>
      <c r="S20" s="1"/>
      <c r="T20" s="19" t="s">
        <v>116</v>
      </c>
      <c r="U20" s="1" t="s">
        <v>171</v>
      </c>
      <c r="V20" s="1" t="s">
        <v>172</v>
      </c>
      <c r="W20" s="1" t="s">
        <v>173</v>
      </c>
      <c r="X20" s="1"/>
      <c r="Y20" s="1"/>
      <c r="Z20" s="19" t="s">
        <v>116</v>
      </c>
      <c r="AA20" s="1" t="s">
        <v>85</v>
      </c>
      <c r="AB20" s="1" t="s">
        <v>174</v>
      </c>
      <c r="AC20" s="1" t="s">
        <v>175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ht="15.75" customHeight="1">
      <c r="A21" s="1"/>
      <c r="B21" s="1"/>
      <c r="C21" s="1"/>
      <c r="D21" s="1"/>
      <c r="E21" s="1"/>
      <c r="F21" s="1"/>
      <c r="G21" s="1"/>
      <c r="H21" s="2" t="s">
        <v>177</v>
      </c>
      <c r="I21" s="1">
        <v>1.0</v>
      </c>
      <c r="J21" s="11" t="str">
        <f>'L &amp; C'!C18</f>
        <v>4.13</v>
      </c>
      <c r="K21" s="11"/>
      <c r="L21" s="11" t="str">
        <f>Pacific!F22</f>
        <v>16.16</v>
      </c>
      <c r="M21" s="11" t="str">
        <f t="shared" si="1"/>
        <v>20.29</v>
      </c>
      <c r="N21" s="1"/>
      <c r="O21" s="11" t="str">
        <f t="shared" si="2"/>
        <v>20.29</v>
      </c>
      <c r="P21" s="2"/>
      <c r="Q21" s="2"/>
      <c r="R21" s="2"/>
      <c r="S21" s="1"/>
      <c r="T21" s="19" t="s">
        <v>116</v>
      </c>
      <c r="U21" s="1" t="s">
        <v>171</v>
      </c>
      <c r="V21" s="1" t="s">
        <v>180</v>
      </c>
      <c r="W21" s="1" t="s">
        <v>182</v>
      </c>
      <c r="X21" s="1"/>
      <c r="Y21" s="1"/>
      <c r="Z21" s="19" t="s">
        <v>116</v>
      </c>
      <c r="AA21" s="1" t="s">
        <v>78</v>
      </c>
      <c r="AB21" s="1" t="s">
        <v>183</v>
      </c>
      <c r="AC21" s="1" t="s">
        <v>184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ht="15.75" customHeight="1">
      <c r="A22" s="1"/>
      <c r="B22" s="1"/>
      <c r="C22" s="1"/>
      <c r="D22" s="1"/>
      <c r="E22" s="1"/>
      <c r="F22" s="1"/>
      <c r="G22" s="1"/>
      <c r="H22" s="2" t="s">
        <v>185</v>
      </c>
      <c r="I22" s="1">
        <v>1.0</v>
      </c>
      <c r="J22" s="1"/>
      <c r="K22" s="1"/>
      <c r="L22" s="1"/>
      <c r="M22" s="11" t="str">
        <f t="shared" si="1"/>
        <v>0.00</v>
      </c>
      <c r="N22" s="1"/>
      <c r="O22" s="11" t="str">
        <f t="shared" si="2"/>
        <v>0.00</v>
      </c>
      <c r="P22" s="2"/>
      <c r="Q22" s="2"/>
      <c r="R22" s="2"/>
      <c r="S22" s="1"/>
      <c r="T22" s="19" t="s">
        <v>116</v>
      </c>
      <c r="U22" s="1" t="s">
        <v>70</v>
      </c>
      <c r="V22" s="1" t="s">
        <v>187</v>
      </c>
      <c r="W22" s="1" t="s">
        <v>188</v>
      </c>
      <c r="X22" s="1"/>
      <c r="Y22" s="1"/>
      <c r="Z22" s="19" t="s">
        <v>116</v>
      </c>
      <c r="AA22" s="1" t="s">
        <v>78</v>
      </c>
      <c r="AB22" s="1" t="s">
        <v>189</v>
      </c>
      <c r="AC22" s="1" t="s">
        <v>190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ht="15.75" customHeight="1">
      <c r="A23" s="1"/>
      <c r="B23" s="1"/>
      <c r="C23" s="1"/>
      <c r="D23" s="1"/>
      <c r="E23" s="1"/>
      <c r="F23" s="1"/>
      <c r="G23" s="1"/>
      <c r="H23" s="2"/>
      <c r="I23" s="1"/>
      <c r="J23" s="11"/>
      <c r="K23" s="11"/>
      <c r="L23" s="1"/>
      <c r="M23" s="11"/>
      <c r="N23" s="1"/>
      <c r="O23" s="1"/>
      <c r="P23" s="2"/>
      <c r="Q23" s="2"/>
      <c r="R23" s="2"/>
      <c r="S23" s="1"/>
      <c r="T23" s="19" t="s">
        <v>116</v>
      </c>
      <c r="U23" s="1" t="s">
        <v>74</v>
      </c>
      <c r="V23" s="1" t="s">
        <v>192</v>
      </c>
      <c r="W23" s="1" t="s">
        <v>194</v>
      </c>
      <c r="X23" s="1"/>
      <c r="Y23" s="1"/>
      <c r="Z23" s="19" t="s">
        <v>116</v>
      </c>
      <c r="AA23" s="1" t="s">
        <v>74</v>
      </c>
      <c r="AB23" s="1" t="s">
        <v>196</v>
      </c>
      <c r="AC23" s="1" t="s">
        <v>197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ht="15.75" customHeight="1">
      <c r="A24" s="1"/>
      <c r="B24" s="1"/>
      <c r="C24" s="1"/>
      <c r="D24" s="1"/>
      <c r="E24" s="1"/>
      <c r="F24" s="1"/>
      <c r="G24" s="5" t="s">
        <v>198</v>
      </c>
      <c r="H24" s="2" t="s">
        <v>78</v>
      </c>
      <c r="I24" s="1">
        <v>2.0</v>
      </c>
      <c r="J24" s="11" t="str">
        <f>'L &amp; C'!C29</f>
        <v>106.30</v>
      </c>
      <c r="K24" s="11" t="str">
        <f>Linfield!B18</f>
        <v>107.36</v>
      </c>
      <c r="L24" s="11" t="str">
        <f>Pacific!F25</f>
        <v>165.42</v>
      </c>
      <c r="M24" s="11" t="str">
        <f t="shared" ref="M24:M33" si="3">SUM(J24:L24)</f>
        <v>379.07</v>
      </c>
      <c r="N24" s="2" t="s">
        <v>84</v>
      </c>
      <c r="O24" s="11" t="str">
        <f t="shared" ref="O24:O25" si="4">L24+K24</f>
        <v>272.78</v>
      </c>
      <c r="P24" s="24"/>
      <c r="Q24" s="24" t="s">
        <v>202</v>
      </c>
      <c r="R24" s="24"/>
      <c r="S24" s="1"/>
      <c r="T24" s="19" t="s">
        <v>116</v>
      </c>
      <c r="U24" s="1" t="s">
        <v>129</v>
      </c>
      <c r="V24" s="1" t="s">
        <v>204</v>
      </c>
      <c r="W24" s="1" t="s">
        <v>182</v>
      </c>
      <c r="X24" s="1"/>
      <c r="Y24" s="1"/>
      <c r="Z24" s="19" t="s">
        <v>116</v>
      </c>
      <c r="AA24" s="1" t="s">
        <v>142</v>
      </c>
      <c r="AB24" s="1" t="s">
        <v>205</v>
      </c>
      <c r="AC24" s="1" t="s">
        <v>206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ht="15.75" customHeight="1">
      <c r="A25" s="1"/>
      <c r="B25" s="1"/>
      <c r="C25" s="1"/>
      <c r="D25" s="1"/>
      <c r="E25" s="1"/>
      <c r="F25" s="1"/>
      <c r="G25" s="5"/>
      <c r="H25" s="2" t="s">
        <v>207</v>
      </c>
      <c r="I25" s="1">
        <v>2.0</v>
      </c>
      <c r="J25" s="11" t="str">
        <f>'L &amp; C'!C17</f>
        <v>74.72</v>
      </c>
      <c r="K25" s="11" t="str">
        <f>Linfield!B11</f>
        <v>126.74</v>
      </c>
      <c r="L25" s="11" t="str">
        <f>Pacific!F12</f>
        <v>85.44</v>
      </c>
      <c r="M25" s="11" t="str">
        <f t="shared" si="3"/>
        <v>286.89</v>
      </c>
      <c r="N25" s="2" t="s">
        <v>71</v>
      </c>
      <c r="O25" s="11" t="str">
        <f t="shared" si="4"/>
        <v>212.18</v>
      </c>
      <c r="P25" s="24">
        <v>1.0</v>
      </c>
      <c r="Q25" s="24" t="s">
        <v>78</v>
      </c>
      <c r="R25" s="24"/>
      <c r="S25" s="1"/>
      <c r="T25" s="19" t="s">
        <v>116</v>
      </c>
      <c r="U25" s="1" t="s">
        <v>115</v>
      </c>
      <c r="V25" s="1" t="s">
        <v>210</v>
      </c>
      <c r="W25" s="1" t="s">
        <v>211</v>
      </c>
      <c r="X25" s="1"/>
      <c r="Y25" s="1"/>
      <c r="Z25" s="19" t="s">
        <v>116</v>
      </c>
      <c r="AA25" s="1" t="s">
        <v>74</v>
      </c>
      <c r="AB25" s="1" t="s">
        <v>212</v>
      </c>
      <c r="AC25" s="1" t="s">
        <v>213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ht="15.75" customHeight="1">
      <c r="A26" s="1"/>
      <c r="B26" s="1"/>
      <c r="C26" s="1"/>
      <c r="D26" s="1"/>
      <c r="E26" s="1"/>
      <c r="F26" s="1"/>
      <c r="G26" s="1"/>
      <c r="H26" s="2" t="s">
        <v>114</v>
      </c>
      <c r="I26" s="1">
        <v>2.0</v>
      </c>
      <c r="J26" s="11" t="str">
        <f>'L &amp; C'!C11</f>
        <v>47.47</v>
      </c>
      <c r="K26" s="11" t="str">
        <f>Linfield!B19</f>
        <v>39.51</v>
      </c>
      <c r="L26" s="11" t="str">
        <f>Pacific!F21</f>
        <v>20.20</v>
      </c>
      <c r="M26" s="11" t="str">
        <f t="shared" si="3"/>
        <v>107.18</v>
      </c>
      <c r="N26" s="2" t="s">
        <v>96</v>
      </c>
      <c r="O26" s="11" t="str">
        <f>J26+K26</f>
        <v>86.98</v>
      </c>
      <c r="P26" s="24">
        <v>2.0</v>
      </c>
      <c r="Q26" s="24" t="s">
        <v>114</v>
      </c>
      <c r="R26" s="24"/>
      <c r="S26" s="1"/>
      <c r="T26" s="19" t="s">
        <v>116</v>
      </c>
      <c r="U26" s="1" t="s">
        <v>58</v>
      </c>
      <c r="V26" s="1" t="s">
        <v>218</v>
      </c>
      <c r="W26" s="1" t="s">
        <v>219</v>
      </c>
      <c r="X26" s="1"/>
      <c r="Y26" s="1"/>
      <c r="Z26" s="19" t="s">
        <v>116</v>
      </c>
      <c r="AA26" s="1" t="s">
        <v>74</v>
      </c>
      <c r="AB26" s="1" t="s">
        <v>221</v>
      </c>
      <c r="AC26" s="1" t="s">
        <v>222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ht="15.75" customHeight="1">
      <c r="A27" s="1"/>
      <c r="B27" s="1"/>
      <c r="C27" s="1"/>
      <c r="D27" s="1"/>
      <c r="E27" s="1"/>
      <c r="F27" s="1"/>
      <c r="G27" s="1"/>
      <c r="H27" s="2" t="s">
        <v>58</v>
      </c>
      <c r="I27" s="1">
        <v>2.0</v>
      </c>
      <c r="J27" s="11" t="str">
        <f>'L &amp; C'!C4</f>
        <v>56.14</v>
      </c>
      <c r="K27" s="1"/>
      <c r="L27" s="11" t="str">
        <f>Pacific!F15</f>
        <v>40.40</v>
      </c>
      <c r="M27" s="11" t="str">
        <f t="shared" si="3"/>
        <v>96.54</v>
      </c>
      <c r="N27" s="2" t="s">
        <v>112</v>
      </c>
      <c r="O27" s="11" t="str">
        <f t="shared" ref="O27:O40" si="5">M27</f>
        <v>96.54</v>
      </c>
      <c r="P27" s="24">
        <v>3.0</v>
      </c>
      <c r="Q27" s="24" t="s">
        <v>106</v>
      </c>
      <c r="R27" s="24"/>
      <c r="S27" s="1"/>
      <c r="T27" s="19" t="s">
        <v>116</v>
      </c>
      <c r="U27" s="1" t="s">
        <v>78</v>
      </c>
      <c r="V27" s="1" t="s">
        <v>224</v>
      </c>
      <c r="W27" s="1" t="s">
        <v>225</v>
      </c>
      <c r="X27" s="1"/>
      <c r="Y27" s="1"/>
      <c r="Z27" s="19" t="s">
        <v>116</v>
      </c>
      <c r="AA27" s="1" t="s">
        <v>114</v>
      </c>
      <c r="AB27" s="1" t="s">
        <v>226</v>
      </c>
      <c r="AC27" s="1" t="s">
        <v>227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ht="15.75" customHeight="1">
      <c r="A28" s="1"/>
      <c r="B28" s="1"/>
      <c r="C28" s="1"/>
      <c r="D28" s="1"/>
      <c r="E28" s="1"/>
      <c r="F28" s="1"/>
      <c r="G28" s="1"/>
      <c r="H28" s="2" t="s">
        <v>228</v>
      </c>
      <c r="I28" s="1">
        <v>2.0</v>
      </c>
      <c r="J28" s="11" t="str">
        <f>'L &amp; C'!C21</f>
        <v>24.77</v>
      </c>
      <c r="K28" s="11" t="str">
        <f>Linfield!B24</f>
        <v>18.64</v>
      </c>
      <c r="L28" s="1"/>
      <c r="M28" s="11" t="str">
        <f t="shared" si="3"/>
        <v>43.41</v>
      </c>
      <c r="N28" s="2" t="s">
        <v>135</v>
      </c>
      <c r="O28" s="11" t="str">
        <f t="shared" si="5"/>
        <v>43.41</v>
      </c>
      <c r="P28" s="24"/>
      <c r="Q28" s="24"/>
      <c r="R28" s="24"/>
      <c r="S28" s="1"/>
      <c r="T28" s="19" t="s">
        <v>116</v>
      </c>
      <c r="U28" s="1" t="s">
        <v>74</v>
      </c>
      <c r="V28" s="1" t="s">
        <v>229</v>
      </c>
      <c r="W28" s="1" t="s">
        <v>230</v>
      </c>
      <c r="X28" s="1"/>
      <c r="Y28" s="1"/>
      <c r="Z28" s="19" t="s">
        <v>116</v>
      </c>
      <c r="AA28" s="1" t="s">
        <v>78</v>
      </c>
      <c r="AB28" s="1" t="s">
        <v>231</v>
      </c>
      <c r="AC28" s="1" t="s">
        <v>232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ht="15.75" customHeight="1">
      <c r="A29" s="1"/>
      <c r="B29" s="1"/>
      <c r="C29" s="1"/>
      <c r="D29" s="1"/>
      <c r="E29" s="1"/>
      <c r="F29" s="1"/>
      <c r="G29" s="1"/>
      <c r="H29" s="2" t="s">
        <v>63</v>
      </c>
      <c r="I29" s="1">
        <v>2.0</v>
      </c>
      <c r="J29" s="1"/>
      <c r="K29" s="11" t="str">
        <f>Linfield!B27</f>
        <v>34.79</v>
      </c>
      <c r="L29" s="1"/>
      <c r="M29" s="11" t="str">
        <f t="shared" si="3"/>
        <v>34.79</v>
      </c>
      <c r="N29" s="2"/>
      <c r="O29" s="11" t="str">
        <f t="shared" si="5"/>
        <v>34.79</v>
      </c>
      <c r="P29" s="24"/>
      <c r="Q29" s="24"/>
      <c r="R29" s="24"/>
      <c r="S29" s="1"/>
      <c r="T29" s="19" t="s">
        <v>116</v>
      </c>
      <c r="U29" s="1" t="s">
        <v>64</v>
      </c>
      <c r="V29" s="1" t="s">
        <v>233</v>
      </c>
      <c r="W29" s="1" t="s">
        <v>234</v>
      </c>
      <c r="X29" s="1"/>
      <c r="Y29" s="1"/>
      <c r="Z29" s="19" t="s">
        <v>116</v>
      </c>
      <c r="AA29" s="1" t="s">
        <v>58</v>
      </c>
      <c r="AB29" s="1" t="s">
        <v>235</v>
      </c>
      <c r="AC29" s="1" t="s">
        <v>236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ht="15.75" customHeight="1">
      <c r="A30" s="1"/>
      <c r="B30" s="1"/>
      <c r="C30" s="1"/>
      <c r="D30" s="1"/>
      <c r="E30" s="1"/>
      <c r="F30" s="1"/>
      <c r="G30" s="1"/>
      <c r="H30" s="2" t="s">
        <v>164</v>
      </c>
      <c r="I30" s="1">
        <v>2.0</v>
      </c>
      <c r="J30" s="1"/>
      <c r="K30" s="11" t="str">
        <f>Linfield!B22</f>
        <v>12.43</v>
      </c>
      <c r="L30" s="11" t="str">
        <f>Pacific!F30</f>
        <v>14.14</v>
      </c>
      <c r="M30" s="11" t="str">
        <f t="shared" si="3"/>
        <v>26.56</v>
      </c>
      <c r="N30" s="1"/>
      <c r="O30" s="11" t="str">
        <f t="shared" si="5"/>
        <v>26.56</v>
      </c>
      <c r="P30" s="24"/>
      <c r="Q30" s="24" t="s">
        <v>238</v>
      </c>
      <c r="R30" s="24"/>
      <c r="S30" s="1"/>
      <c r="T30" s="11"/>
      <c r="U30" s="1"/>
      <c r="V30" s="1"/>
      <c r="W30" s="1"/>
      <c r="X30" s="1"/>
      <c r="Y30" s="1"/>
      <c r="Z30" s="19" t="s">
        <v>116</v>
      </c>
      <c r="AA30" s="1" t="s">
        <v>240</v>
      </c>
      <c r="AB30" s="1" t="s">
        <v>241</v>
      </c>
      <c r="AC30" s="1" t="s">
        <v>173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ht="15.75" customHeight="1">
      <c r="A31" s="1"/>
      <c r="B31" s="1"/>
      <c r="C31" s="1"/>
      <c r="D31" s="1"/>
      <c r="E31" s="1"/>
      <c r="F31" s="1"/>
      <c r="G31" s="1"/>
      <c r="H31" s="2" t="s">
        <v>155</v>
      </c>
      <c r="I31" s="1">
        <v>2.0</v>
      </c>
      <c r="J31" s="1"/>
      <c r="K31" s="1"/>
      <c r="L31" s="11" t="str">
        <f>Pacific!F27</f>
        <v>25.25</v>
      </c>
      <c r="M31" s="11" t="str">
        <f t="shared" si="3"/>
        <v>25.25</v>
      </c>
      <c r="N31" s="1"/>
      <c r="O31" s="11" t="str">
        <f t="shared" si="5"/>
        <v>25.25</v>
      </c>
      <c r="P31" s="24">
        <v>1.0</v>
      </c>
      <c r="Q31" s="24" t="s">
        <v>64</v>
      </c>
      <c r="R31" s="24"/>
      <c r="S31" s="1"/>
      <c r="T31" s="11"/>
      <c r="U31" s="1"/>
      <c r="V31" s="1"/>
      <c r="W31" s="1"/>
      <c r="X31" s="1"/>
      <c r="Y31" s="1"/>
      <c r="Z31" s="19" t="s">
        <v>116</v>
      </c>
      <c r="AA31" s="1" t="s">
        <v>129</v>
      </c>
      <c r="AB31" s="1" t="s">
        <v>242</v>
      </c>
      <c r="AC31" s="1" t="s">
        <v>243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ht="15.75" customHeight="1">
      <c r="A32" s="1"/>
      <c r="B32" s="1"/>
      <c r="C32" s="1"/>
      <c r="D32" s="1"/>
      <c r="E32" s="1"/>
      <c r="F32" s="1"/>
      <c r="G32" s="1"/>
      <c r="H32" s="2" t="s">
        <v>217</v>
      </c>
      <c r="I32" s="1">
        <v>2.0</v>
      </c>
      <c r="J32" s="11" t="str">
        <f>'L &amp; C'!C26</f>
        <v>12.38</v>
      </c>
      <c r="K32" s="11"/>
      <c r="L32" s="11" t="str">
        <f>Pacific!F33</f>
        <v>9.09</v>
      </c>
      <c r="M32" s="11" t="str">
        <f t="shared" si="3"/>
        <v>21.47</v>
      </c>
      <c r="N32" s="1"/>
      <c r="O32" s="11" t="str">
        <f t="shared" si="5"/>
        <v>21.47</v>
      </c>
      <c r="P32" s="24">
        <v>2.0</v>
      </c>
      <c r="Q32" s="24" t="s">
        <v>58</v>
      </c>
      <c r="R32" s="24"/>
      <c r="S32" s="1"/>
      <c r="T32" s="1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ht="15.75" customHeight="1">
      <c r="A33" s="1"/>
      <c r="B33" s="1"/>
      <c r="C33" s="1"/>
      <c r="D33" s="1"/>
      <c r="E33" s="1"/>
      <c r="F33" s="1"/>
      <c r="G33" s="1"/>
      <c r="H33" s="2" t="s">
        <v>244</v>
      </c>
      <c r="I33" s="1">
        <v>2.0</v>
      </c>
      <c r="J33" s="1"/>
      <c r="K33" s="11" t="str">
        <f>Linfield!B13</f>
        <v>19.88</v>
      </c>
      <c r="L33" s="1"/>
      <c r="M33" s="11" t="str">
        <f t="shared" si="3"/>
        <v>19.88</v>
      </c>
      <c r="N33" s="1"/>
      <c r="O33" s="11" t="str">
        <f t="shared" si="5"/>
        <v>19.88</v>
      </c>
      <c r="P33" s="24">
        <v>3.0</v>
      </c>
      <c r="Q33" s="24" t="s">
        <v>195</v>
      </c>
      <c r="R33" s="24"/>
      <c r="S33" s="1"/>
      <c r="T33" s="1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ht="15.75" customHeight="1">
      <c r="A34" s="1"/>
      <c r="B34" s="1"/>
      <c r="C34" s="1"/>
      <c r="D34" s="1"/>
      <c r="E34" s="1"/>
      <c r="F34" s="1"/>
      <c r="G34" s="1"/>
      <c r="H34" s="2" t="s">
        <v>163</v>
      </c>
      <c r="I34" s="1">
        <v>2.0</v>
      </c>
      <c r="J34" s="1"/>
      <c r="K34" s="11" t="str">
        <f>Linfield!B21</f>
        <v>14.91</v>
      </c>
      <c r="L34" s="1"/>
      <c r="M34" s="11" t="str">
        <f>Linfield!B21</f>
        <v>14.91</v>
      </c>
      <c r="N34" s="1"/>
      <c r="O34" s="11" t="str">
        <f t="shared" si="5"/>
        <v>14.91</v>
      </c>
      <c r="P34" s="2"/>
      <c r="Q34" s="2"/>
      <c r="R34" s="2"/>
      <c r="S34" s="1"/>
      <c r="T34" s="1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ht="15.75" customHeight="1">
      <c r="A35" s="1"/>
      <c r="B35" s="1"/>
      <c r="C35" s="1"/>
      <c r="D35" s="1"/>
      <c r="E35" s="1"/>
      <c r="F35" s="1"/>
      <c r="G35" s="1"/>
      <c r="H35" s="2" t="s">
        <v>106</v>
      </c>
      <c r="I35" s="1">
        <v>2.0</v>
      </c>
      <c r="J35" s="11" t="str">
        <f>'L &amp; C'!C10</f>
        <v>4.13</v>
      </c>
      <c r="K35" s="11" t="str">
        <f>Linfield!B31</f>
        <v>4.97</v>
      </c>
      <c r="L35" s="11" t="str">
        <f>Pacific!F19</f>
        <v>4.04</v>
      </c>
      <c r="M35" s="11" t="str">
        <f t="shared" ref="M35:M40" si="6">SUM(J35:L35)</f>
        <v>13.14</v>
      </c>
      <c r="N35" s="2" t="s">
        <v>125</v>
      </c>
      <c r="O35" s="11" t="str">
        <f t="shared" si="5"/>
        <v>13.14</v>
      </c>
      <c r="P35" s="2"/>
      <c r="Q35" s="2"/>
      <c r="R35" s="2"/>
      <c r="S35" s="1"/>
      <c r="T35" s="1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ht="15.75" customHeight="1">
      <c r="A36" s="1"/>
      <c r="B36" s="1"/>
      <c r="C36" s="1"/>
      <c r="D36" s="1"/>
      <c r="E36" s="1"/>
      <c r="F36" s="1"/>
      <c r="G36" s="1"/>
      <c r="H36" s="2" t="s">
        <v>113</v>
      </c>
      <c r="I36" s="1">
        <v>2.0</v>
      </c>
      <c r="J36" s="1"/>
      <c r="K36" s="11" t="str">
        <f>Linfield!B10</f>
        <v>3.98</v>
      </c>
      <c r="L36" s="11" t="str">
        <f>Pacific!F28</f>
        <v>4.04</v>
      </c>
      <c r="M36" s="11" t="str">
        <f t="shared" si="6"/>
        <v>8.02</v>
      </c>
      <c r="N36" s="1"/>
      <c r="O36" s="11" t="str">
        <f t="shared" si="5"/>
        <v>8.02</v>
      </c>
      <c r="P36" s="2"/>
      <c r="Q36" s="2"/>
      <c r="R36" s="2"/>
      <c r="S36" s="1"/>
      <c r="T36" s="1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ht="15.75" customHeight="1">
      <c r="A37" s="1"/>
      <c r="B37" s="1"/>
      <c r="C37" s="1"/>
      <c r="D37" s="1"/>
      <c r="E37" s="1"/>
      <c r="F37" s="1"/>
      <c r="G37" s="1"/>
      <c r="H37" s="2" t="s">
        <v>176</v>
      </c>
      <c r="I37" s="1">
        <v>2.0</v>
      </c>
      <c r="J37" s="11"/>
      <c r="K37" s="11"/>
      <c r="L37" s="11" t="str">
        <f>Pacific!F34</f>
        <v>7.07</v>
      </c>
      <c r="M37" s="11" t="str">
        <f t="shared" si="6"/>
        <v>7.07</v>
      </c>
      <c r="N37" s="1"/>
      <c r="O37" s="11" t="str">
        <f t="shared" si="5"/>
        <v>7.07</v>
      </c>
      <c r="P37" s="2"/>
      <c r="Q37" s="2"/>
      <c r="R37" s="2"/>
      <c r="S37" s="1"/>
      <c r="T37" s="1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ht="15.75" customHeight="1">
      <c r="A38" s="1"/>
      <c r="B38" s="1"/>
      <c r="C38" s="1"/>
      <c r="D38" s="1"/>
      <c r="E38" s="1"/>
      <c r="F38" s="1"/>
      <c r="G38" s="1"/>
      <c r="H38" s="2" t="s">
        <v>208</v>
      </c>
      <c r="I38" s="1">
        <v>2.0</v>
      </c>
      <c r="J38" s="11" t="str">
        <f>'L &amp; C'!C24</f>
        <v>7.22</v>
      </c>
      <c r="K38" s="1"/>
      <c r="L38" s="1"/>
      <c r="M38" s="11" t="str">
        <f t="shared" si="6"/>
        <v>7.22</v>
      </c>
      <c r="N38" s="1"/>
      <c r="O38" s="11" t="str">
        <f t="shared" si="5"/>
        <v>7.22</v>
      </c>
      <c r="P38" s="2"/>
      <c r="Q38" s="2"/>
      <c r="R38" s="2"/>
      <c r="S38" s="1"/>
      <c r="T38" s="1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ht="15.75" customHeight="1">
      <c r="A39" s="1"/>
      <c r="B39" s="1"/>
      <c r="C39" s="1"/>
      <c r="D39" s="1"/>
      <c r="E39" s="1"/>
      <c r="F39" s="1"/>
      <c r="G39" s="1"/>
      <c r="H39" s="2" t="s">
        <v>258</v>
      </c>
      <c r="I39" s="1">
        <v>2.0</v>
      </c>
      <c r="J39" s="1"/>
      <c r="K39" s="1"/>
      <c r="L39" s="1"/>
      <c r="M39" s="11" t="str">
        <f t="shared" si="6"/>
        <v>0.00</v>
      </c>
      <c r="N39" s="1"/>
      <c r="O39" s="11" t="str">
        <f t="shared" si="5"/>
        <v>0.00</v>
      </c>
      <c r="P39" s="2"/>
      <c r="Q39" s="2"/>
      <c r="R39" s="2"/>
      <c r="S39" s="1"/>
      <c r="T39" s="1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ht="15.75" customHeight="1">
      <c r="A40" s="1"/>
      <c r="B40" s="1"/>
      <c r="C40" s="1"/>
      <c r="D40" s="1"/>
      <c r="E40" s="1"/>
      <c r="F40" s="1"/>
      <c r="G40" s="1"/>
      <c r="H40" s="2" t="s">
        <v>260</v>
      </c>
      <c r="I40" s="1">
        <v>2.0</v>
      </c>
      <c r="J40" s="1"/>
      <c r="K40" s="1"/>
      <c r="L40" s="1"/>
      <c r="M40" s="11" t="str">
        <f t="shared" si="6"/>
        <v>0.00</v>
      </c>
      <c r="N40" s="1"/>
      <c r="O40" s="11" t="str">
        <f t="shared" si="5"/>
        <v>0.00</v>
      </c>
      <c r="P40" s="2"/>
      <c r="Q40" s="2"/>
      <c r="R40" s="2"/>
      <c r="S40" s="1"/>
      <c r="T40" s="1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1"/>
      <c r="T41" s="1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ht="15.75" customHeight="1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1"/>
      <c r="N42" s="1"/>
      <c r="O42" s="1"/>
      <c r="P42" s="2"/>
      <c r="Q42" s="2"/>
      <c r="R42" s="2"/>
      <c r="S42" s="1"/>
      <c r="T42" s="1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ht="15.75" customHeight="1">
      <c r="A43" s="1"/>
      <c r="B43" s="1"/>
      <c r="C43" s="1"/>
      <c r="D43" s="1"/>
      <c r="E43" s="1"/>
      <c r="F43" s="1"/>
      <c r="G43" s="5" t="s">
        <v>263</v>
      </c>
      <c r="H43" s="2" t="s">
        <v>82</v>
      </c>
      <c r="I43" s="1">
        <v>3.0</v>
      </c>
      <c r="J43" s="11" t="str">
        <f>'L &amp; C'!C7</f>
        <v>24.77</v>
      </c>
      <c r="K43" s="11" t="str">
        <f>Linfield!B26</f>
        <v>29.82</v>
      </c>
      <c r="L43" s="11" t="str">
        <f>Pacific!F23</f>
        <v>47.06</v>
      </c>
      <c r="M43" s="11" t="str">
        <f t="shared" ref="M43:M50" si="7">SUM(J43:L43)</f>
        <v>101.65</v>
      </c>
      <c r="N43" s="2" t="s">
        <v>84</v>
      </c>
      <c r="O43" s="11" t="str">
        <f>L43+K43</f>
        <v>76.88</v>
      </c>
      <c r="P43" s="25"/>
      <c r="Q43" s="25" t="s">
        <v>266</v>
      </c>
      <c r="R43" s="25"/>
      <c r="S43" s="1"/>
      <c r="T43" s="1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ht="15.75" customHeight="1">
      <c r="A44" s="1"/>
      <c r="B44" s="1"/>
      <c r="C44" s="1"/>
      <c r="D44" s="1"/>
      <c r="E44" s="1"/>
      <c r="F44" s="1"/>
      <c r="G44" s="1"/>
      <c r="H44" s="2" t="s">
        <v>267</v>
      </c>
      <c r="I44" s="1">
        <v>3.0</v>
      </c>
      <c r="J44" s="11" t="str">
        <f>'L &amp; C'!C15</f>
        <v>75.34</v>
      </c>
      <c r="K44" s="1"/>
      <c r="L44" s="1"/>
      <c r="M44" s="11" t="str">
        <f t="shared" si="7"/>
        <v>75.34</v>
      </c>
      <c r="N44" s="2" t="s">
        <v>71</v>
      </c>
      <c r="O44" s="11" t="str">
        <f t="shared" ref="O44:O50" si="8">M44</f>
        <v>75.34</v>
      </c>
      <c r="P44" s="25">
        <v>1.0</v>
      </c>
      <c r="Q44" s="25" t="s">
        <v>82</v>
      </c>
      <c r="R44" s="25"/>
      <c r="S44" s="1"/>
      <c r="T44" s="1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ht="15.75" customHeight="1">
      <c r="A45" s="1"/>
      <c r="B45" s="1"/>
      <c r="C45" s="1"/>
      <c r="D45" s="1"/>
      <c r="E45" s="1"/>
      <c r="F45" s="1"/>
      <c r="G45" s="1"/>
      <c r="H45" s="2" t="s">
        <v>85</v>
      </c>
      <c r="I45" s="1">
        <v>3.0</v>
      </c>
      <c r="J45" s="11" t="str">
        <f>'L &amp; C'!C8</f>
        <v>48.50</v>
      </c>
      <c r="K45" s="1"/>
      <c r="L45" s="1"/>
      <c r="M45" s="11" t="str">
        <f t="shared" si="7"/>
        <v>48.50</v>
      </c>
      <c r="N45" s="2" t="s">
        <v>112</v>
      </c>
      <c r="O45" s="11" t="str">
        <f t="shared" si="8"/>
        <v>48.50</v>
      </c>
      <c r="P45" s="25"/>
      <c r="Q45" s="25"/>
      <c r="R45" s="25"/>
      <c r="S45" s="1"/>
      <c r="T45" s="1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ht="15.75" customHeight="1">
      <c r="A46" s="1"/>
      <c r="B46" s="1"/>
      <c r="C46" s="1"/>
      <c r="D46" s="1"/>
      <c r="E46" s="1"/>
      <c r="F46" s="1"/>
      <c r="G46" s="1"/>
      <c r="H46" s="2" t="s">
        <v>117</v>
      </c>
      <c r="I46" s="1">
        <v>3.0</v>
      </c>
      <c r="J46" s="11" t="str">
        <f>'L &amp; C'!C14</f>
        <v>6.19</v>
      </c>
      <c r="K46" s="1"/>
      <c r="L46" s="11" t="str">
        <f>Pacific!F20</f>
        <v>18.18</v>
      </c>
      <c r="M46" s="11" t="str">
        <f t="shared" si="7"/>
        <v>24.37</v>
      </c>
      <c r="N46" s="2" t="s">
        <v>135</v>
      </c>
      <c r="O46" s="11" t="str">
        <f t="shared" si="8"/>
        <v>24.37</v>
      </c>
      <c r="P46" s="25"/>
      <c r="Q46" s="25"/>
      <c r="R46" s="25"/>
      <c r="S46" s="1"/>
      <c r="T46" s="1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ht="15.75" customHeight="1">
      <c r="A47" s="1"/>
      <c r="B47" s="1"/>
      <c r="C47" s="1"/>
      <c r="D47" s="1"/>
      <c r="E47" s="1"/>
      <c r="F47" s="1"/>
      <c r="G47" s="1"/>
      <c r="H47" s="2" t="s">
        <v>269</v>
      </c>
      <c r="I47" s="1">
        <v>3.0</v>
      </c>
      <c r="J47" s="11" t="str">
        <f>'L &amp; C'!C12</f>
        <v>8.26</v>
      </c>
      <c r="K47" s="11" t="str">
        <f>Linfield!B32</f>
        <v>4.97</v>
      </c>
      <c r="L47" s="1"/>
      <c r="M47" s="11" t="str">
        <f t="shared" si="7"/>
        <v>13.23</v>
      </c>
      <c r="N47" s="2"/>
      <c r="O47" s="11" t="str">
        <f t="shared" si="8"/>
        <v>13.23</v>
      </c>
      <c r="P47" s="25"/>
      <c r="Q47" s="25"/>
      <c r="R47" s="25"/>
      <c r="S47" s="1"/>
      <c r="T47" s="1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ht="15.75" customHeight="1">
      <c r="A48" s="1"/>
      <c r="B48" s="1"/>
      <c r="C48" s="1"/>
      <c r="D48" s="1"/>
      <c r="E48" s="1"/>
      <c r="F48" s="1"/>
      <c r="G48" s="1"/>
      <c r="H48" s="2" t="s">
        <v>91</v>
      </c>
      <c r="I48" s="1">
        <v>3.0</v>
      </c>
      <c r="J48" s="11"/>
      <c r="K48" s="11"/>
      <c r="L48" s="11" t="str">
        <f>Pacific!F16</f>
        <v>10.10</v>
      </c>
      <c r="M48" s="11" t="str">
        <f t="shared" si="7"/>
        <v>10.10</v>
      </c>
      <c r="N48" s="1"/>
      <c r="O48" s="11" t="str">
        <f t="shared" si="8"/>
        <v>10.10</v>
      </c>
      <c r="P48" s="25"/>
      <c r="Q48" s="25" t="s">
        <v>270</v>
      </c>
      <c r="R48" s="25"/>
      <c r="S48" s="1"/>
      <c r="T48" s="1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ht="15.75" customHeight="1">
      <c r="A49" s="1"/>
      <c r="B49" s="1"/>
      <c r="C49" s="1"/>
      <c r="D49" s="1"/>
      <c r="E49" s="1"/>
      <c r="F49" s="1"/>
      <c r="G49" s="1"/>
      <c r="H49" s="2" t="s">
        <v>72</v>
      </c>
      <c r="I49" s="1">
        <v>3.0</v>
      </c>
      <c r="J49" s="11" t="str">
        <f>'L &amp; C'!C6</f>
        <v>8.26</v>
      </c>
      <c r="K49" s="1"/>
      <c r="L49" s="1"/>
      <c r="M49" s="11" t="str">
        <f t="shared" si="7"/>
        <v>8.26</v>
      </c>
      <c r="N49" s="1"/>
      <c r="O49" s="11" t="str">
        <f t="shared" si="8"/>
        <v>8.26</v>
      </c>
      <c r="P49" s="25">
        <v>1.0</v>
      </c>
      <c r="Q49" s="25" t="s">
        <v>149</v>
      </c>
      <c r="R49" s="25"/>
      <c r="S49" s="1"/>
      <c r="T49" s="1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ht="15.75" customHeight="1">
      <c r="A50" s="1"/>
      <c r="B50" s="1"/>
      <c r="C50" s="1"/>
      <c r="D50" s="1"/>
      <c r="E50" s="1"/>
      <c r="F50" s="1"/>
      <c r="G50" s="1"/>
      <c r="H50" s="2" t="s">
        <v>271</v>
      </c>
      <c r="I50" s="1">
        <v>3.0</v>
      </c>
      <c r="J50" s="1"/>
      <c r="K50" s="1"/>
      <c r="L50" s="1"/>
      <c r="M50" s="11" t="str">
        <f t="shared" si="7"/>
        <v>0.00</v>
      </c>
      <c r="N50" s="1"/>
      <c r="O50" s="11" t="str">
        <f t="shared" si="8"/>
        <v>0.00</v>
      </c>
      <c r="P50" s="25">
        <v>2.0</v>
      </c>
      <c r="Q50" s="25" t="s">
        <v>85</v>
      </c>
      <c r="R50" s="25"/>
      <c r="S50" s="1"/>
      <c r="T50" s="1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>
        <v>3.0</v>
      </c>
      <c r="Q51" s="25" t="s">
        <v>117</v>
      </c>
      <c r="R51" s="25"/>
      <c r="S51" s="1"/>
      <c r="T51" s="1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1"/>
      <c r="N52" s="1"/>
      <c r="O52" s="1"/>
      <c r="P52" s="2"/>
      <c r="Q52" s="2"/>
      <c r="R52" s="2"/>
      <c r="S52" s="1"/>
      <c r="T52" s="1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ht="15.75" customHeight="1">
      <c r="A53" s="1"/>
      <c r="B53" s="1"/>
      <c r="C53" s="1"/>
      <c r="D53" s="1"/>
      <c r="E53" s="6" t="str">
        <f t="shared" ref="E53:F53" si="9">SUM(E10:E52)</f>
        <v>0</v>
      </c>
      <c r="F53" s="6" t="str">
        <f t="shared" si="9"/>
        <v>0</v>
      </c>
      <c r="G53" s="1"/>
      <c r="H53" s="2" t="s">
        <v>272</v>
      </c>
      <c r="I53" s="1"/>
      <c r="J53" s="1"/>
      <c r="K53" s="1"/>
      <c r="L53" s="1"/>
      <c r="M53" s="11"/>
      <c r="N53" s="1"/>
      <c r="O53" s="1"/>
      <c r="P53" s="1"/>
      <c r="Q53" s="1"/>
      <c r="R53" s="1"/>
      <c r="S53" s="1"/>
      <c r="T53" s="1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ht="15.75" customHeight="1">
      <c r="A54" s="1"/>
      <c r="B54" s="1"/>
      <c r="C54" s="1"/>
      <c r="D54" s="1"/>
      <c r="E54" s="1"/>
      <c r="F54" s="1"/>
      <c r="G54" s="1"/>
      <c r="H54" s="2" t="s">
        <v>273</v>
      </c>
      <c r="I54" s="1">
        <v>4.0</v>
      </c>
      <c r="J54" s="11" t="str">
        <f>'L &amp; C'!C34</f>
        <v>9.29</v>
      </c>
      <c r="K54" s="1"/>
      <c r="L54" s="1"/>
      <c r="M54" s="11" t="str">
        <f t="shared" ref="M54:M57" si="10">SUM(J54:L54)</f>
        <v>9.29</v>
      </c>
      <c r="N54" s="1"/>
      <c r="O54" s="1"/>
      <c r="P54" s="1"/>
      <c r="Q54" s="1"/>
      <c r="R54" s="1"/>
      <c r="S54" s="1"/>
      <c r="T54" s="1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ht="15.75" customHeight="1">
      <c r="A55" s="1"/>
      <c r="B55" s="1"/>
      <c r="C55" s="1"/>
      <c r="D55" s="1"/>
      <c r="E55" s="1"/>
      <c r="F55" s="1"/>
      <c r="G55" s="1"/>
      <c r="H55" s="2" t="s">
        <v>274</v>
      </c>
      <c r="I55" s="1">
        <v>4.0</v>
      </c>
      <c r="J55" s="11" t="str">
        <f>'L &amp; C'!C9</f>
        <v>7.22</v>
      </c>
      <c r="K55" s="1"/>
      <c r="L55" s="1"/>
      <c r="M55" s="11" t="str">
        <f t="shared" si="10"/>
        <v>7.22</v>
      </c>
      <c r="N55" s="1"/>
      <c r="O55" s="1"/>
      <c r="P55" s="1"/>
      <c r="Q55" s="1"/>
      <c r="R55" s="1"/>
      <c r="S55" s="1"/>
      <c r="T55" s="1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ht="15.75" customHeight="1">
      <c r="A56" s="1"/>
      <c r="B56" s="1"/>
      <c r="C56" s="1"/>
      <c r="D56" s="1"/>
      <c r="E56" s="1"/>
      <c r="F56" s="1"/>
      <c r="G56" s="1"/>
      <c r="H56" s="2" t="s">
        <v>181</v>
      </c>
      <c r="I56" s="1">
        <v>4.0</v>
      </c>
      <c r="J56" s="11" t="str">
        <f>'L &amp; C'!C20</f>
        <v>7.22</v>
      </c>
      <c r="K56" s="1"/>
      <c r="L56" s="1"/>
      <c r="M56" s="11" t="str">
        <f t="shared" si="10"/>
        <v>7.22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ht="15.0" customHeight="1">
      <c r="A57" s="1"/>
      <c r="B57" s="1"/>
      <c r="C57" s="1"/>
      <c r="D57" s="1"/>
      <c r="E57" s="1"/>
      <c r="F57" s="1"/>
      <c r="G57" s="1"/>
      <c r="H57" s="17" t="s">
        <v>276</v>
      </c>
      <c r="I57" s="1">
        <v>4.0</v>
      </c>
      <c r="J57" s="1"/>
      <c r="K57" s="1"/>
      <c r="L57" s="11" t="str">
        <f>Pacific!F29</f>
        <v>18.18</v>
      </c>
      <c r="M57" s="11" t="str">
        <f t="shared" si="10"/>
        <v>18.18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6" t="str">
        <f>SUM(J10:J58)</f>
        <v>1000</v>
      </c>
      <c r="K60" s="6" t="str">
        <f>SUM(K10:K55)</f>
        <v>1000</v>
      </c>
      <c r="L60" s="11" t="str">
        <f t="shared" ref="L60:M60" si="11">SUM(L10:L58)</f>
        <v>1000.00</v>
      </c>
      <c r="M60" s="11" t="str">
        <f t="shared" si="11"/>
        <v>3000.00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6" t="str">
        <f t="shared" ref="J61:M61" si="12">J9</f>
        <v>Lewis &amp; Clark</v>
      </c>
      <c r="K61" s="6" t="str">
        <f t="shared" si="12"/>
        <v>Linfield</v>
      </c>
      <c r="L61" s="6" t="str">
        <f t="shared" si="12"/>
        <v>Pacific</v>
      </c>
      <c r="M61" s="6" t="str">
        <f t="shared" si="12"/>
        <v>Total all tournaments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6" t="str">
        <f>K60-J60</f>
        <v>0</v>
      </c>
      <c r="K64" s="1"/>
      <c r="L64" s="1"/>
      <c r="M64" s="1"/>
      <c r="N64" s="1"/>
      <c r="O64" s="1"/>
      <c r="P64" s="1">
        <v>1.0</v>
      </c>
      <c r="Q64" s="2"/>
      <c r="R64" s="2" t="s">
        <v>73</v>
      </c>
      <c r="S64" s="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1.0</v>
      </c>
      <c r="Q65" s="2">
        <v>1.0</v>
      </c>
      <c r="R65" s="2" t="s">
        <v>83</v>
      </c>
      <c r="S65" s="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1.0</v>
      </c>
      <c r="Q66" s="2">
        <v>2.0</v>
      </c>
      <c r="R66" s="2" t="s">
        <v>62</v>
      </c>
      <c r="S66" s="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v>1.0</v>
      </c>
      <c r="Q67" s="2">
        <v>3.0</v>
      </c>
      <c r="R67" s="2" t="s">
        <v>115</v>
      </c>
      <c r="S67" s="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v>1.0</v>
      </c>
      <c r="Q68" s="1"/>
      <c r="R68" s="1"/>
      <c r="S68" s="2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>
        <v>1.0</v>
      </c>
      <c r="Q69" s="2"/>
      <c r="R69" s="2" t="s">
        <v>136</v>
      </c>
      <c r="S69" s="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v>1.0</v>
      </c>
      <c r="Q70" s="2">
        <v>1.0</v>
      </c>
      <c r="R70" s="2" t="s">
        <v>68</v>
      </c>
      <c r="S70" s="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>
        <v>1.0</v>
      </c>
      <c r="Q71" s="2">
        <v>2.0</v>
      </c>
      <c r="R71" s="2" t="s">
        <v>70</v>
      </c>
      <c r="S71" s="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>
        <v>2.0</v>
      </c>
      <c r="Q72" s="2">
        <v>3.0</v>
      </c>
      <c r="R72" s="2" t="s">
        <v>133</v>
      </c>
      <c r="S72" s="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v>2.0</v>
      </c>
      <c r="Q73" s="1"/>
      <c r="R73" s="1"/>
      <c r="S73" s="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>
        <v>2.0</v>
      </c>
      <c r="Q74" s="1"/>
      <c r="R74" s="1"/>
      <c r="S74" s="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>
        <v>2.0</v>
      </c>
      <c r="Q75" s="2"/>
      <c r="R75" s="2" t="s">
        <v>202</v>
      </c>
      <c r="S75" s="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>
        <v>2.0</v>
      </c>
      <c r="Q76" s="2">
        <v>1.0</v>
      </c>
      <c r="R76" s="2" t="s">
        <v>78</v>
      </c>
      <c r="S76" s="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>
        <v>2.0</v>
      </c>
      <c r="Q77" s="2">
        <v>2.0</v>
      </c>
      <c r="R77" s="2" t="s">
        <v>114</v>
      </c>
      <c r="S77" s="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v>2.0</v>
      </c>
      <c r="Q78" s="2">
        <v>3.0</v>
      </c>
      <c r="R78" s="2" t="s">
        <v>106</v>
      </c>
      <c r="S78" s="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>
        <v>2.0</v>
      </c>
      <c r="Q79" s="1"/>
      <c r="R79" s="1"/>
      <c r="S79" s="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>
        <v>3.0</v>
      </c>
      <c r="Q80" s="2"/>
      <c r="R80" s="2" t="s">
        <v>238</v>
      </c>
      <c r="S80" s="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v>3.0</v>
      </c>
      <c r="Q81" s="2">
        <v>1.0</v>
      </c>
      <c r="R81" s="2" t="s">
        <v>64</v>
      </c>
      <c r="S81" s="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>
        <v>3.0</v>
      </c>
      <c r="Q82" s="2">
        <v>2.0</v>
      </c>
      <c r="R82" s="2" t="s">
        <v>58</v>
      </c>
      <c r="S82" s="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3.0</v>
      </c>
      <c r="Q83" s="2">
        <v>3.0</v>
      </c>
      <c r="R83" s="2" t="s">
        <v>195</v>
      </c>
      <c r="S83" s="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>
        <v>3.0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>
        <v>3.0</v>
      </c>
      <c r="Q85" s="2"/>
      <c r="R85" s="2" t="s">
        <v>266</v>
      </c>
      <c r="S85" s="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>
        <v>1.0</v>
      </c>
      <c r="R86" s="2" t="s">
        <v>82</v>
      </c>
      <c r="S86" s="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 t="s">
        <v>270</v>
      </c>
      <c r="S89" s="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>
        <v>1.0</v>
      </c>
      <c r="R90" s="2" t="s">
        <v>149</v>
      </c>
      <c r="S90" s="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>
        <v>2.0</v>
      </c>
      <c r="R91" s="2" t="s">
        <v>85</v>
      </c>
      <c r="S91" s="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>
        <v>3.0</v>
      </c>
      <c r="R92" s="2" t="s">
        <v>117</v>
      </c>
      <c r="S92" s="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6" width="11.5"/>
    <col customWidth="1" min="7" max="7" width="7.88"/>
    <col customWidth="1" min="8" max="8" width="7.13"/>
    <col customWidth="1" min="9" max="9" width="18.38"/>
    <col customWidth="1" min="10" max="10" width="12.38"/>
    <col customWidth="1" min="11" max="20" width="11.5"/>
    <col customWidth="1" min="21" max="21" width="7.38"/>
    <col customWidth="1" min="22" max="22" width="8.5"/>
    <col customWidth="1" min="23" max="23" width="9.63"/>
    <col customWidth="1" min="24" max="24" width="9.38"/>
    <col customWidth="1" min="25" max="25" width="7.13"/>
    <col customWidth="1" min="26" max="26" width="9.5"/>
    <col customWidth="1" min="27" max="27" width="9.63"/>
    <col customWidth="1" min="28" max="28" width="9.88"/>
    <col customWidth="1" min="29" max="29" width="9.38"/>
    <col customWidth="1" min="30" max="31" width="11.5"/>
    <col customWidth="1" min="32" max="32" width="17.63"/>
    <col customWidth="1" min="33" max="33" width="11.5"/>
    <col customWidth="1" min="34" max="34" width="21.88"/>
    <col customWidth="1" min="35" max="36" width="11.5"/>
    <col customWidth="1" min="37" max="37" width="16.0"/>
    <col customWidth="1" min="38" max="42" width="11.5"/>
    <col customWidth="1" min="43" max="43" width="16.5"/>
    <col customWidth="1" min="44" max="45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ht="18.0" customHeight="1">
      <c r="A6" s="1"/>
      <c r="B6" s="1"/>
      <c r="C6" s="1"/>
      <c r="D6" s="1"/>
      <c r="E6" s="3"/>
      <c r="F6" s="3"/>
      <c r="G6" s="3"/>
      <c r="H6" s="3"/>
      <c r="I6" s="3"/>
      <c r="J6" s="3"/>
      <c r="K6" s="3"/>
      <c r="L6" s="4" t="s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ht="12.75" customHeight="1">
      <c r="A7" s="1"/>
      <c r="B7" s="1"/>
      <c r="C7" s="1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ht="12.75" customHeight="1">
      <c r="A8" s="1"/>
      <c r="B8" s="1"/>
      <c r="C8" s="1"/>
      <c r="D8" s="1"/>
      <c r="E8" s="3"/>
      <c r="F8" s="3"/>
      <c r="G8" s="3"/>
      <c r="H8" s="3"/>
      <c r="I8" s="3"/>
      <c r="J8" s="3"/>
      <c r="K8" s="3" t="str">
        <f t="shared" ref="K8:AE8" si="1">K46</f>
        <v>OK</v>
      </c>
      <c r="L8" s="3" t="str">
        <f t="shared" si="1"/>
        <v>OK</v>
      </c>
      <c r="M8" s="3" t="str">
        <f t="shared" si="1"/>
        <v>OK</v>
      </c>
      <c r="N8" s="3" t="str">
        <f t="shared" si="1"/>
        <v>OK</v>
      </c>
      <c r="O8" s="3" t="str">
        <f t="shared" si="1"/>
        <v>FALSE</v>
      </c>
      <c r="P8" s="3" t="str">
        <f t="shared" si="1"/>
        <v>OK</v>
      </c>
      <c r="Q8" s="3" t="str">
        <f t="shared" si="1"/>
        <v>OK</v>
      </c>
      <c r="R8" s="3" t="str">
        <f t="shared" si="1"/>
        <v>OK</v>
      </c>
      <c r="S8" s="3" t="str">
        <f t="shared" si="1"/>
        <v>OK</v>
      </c>
      <c r="T8" s="8" t="str">
        <f t="shared" si="1"/>
        <v/>
      </c>
      <c r="U8" s="3" t="str">
        <f t="shared" si="1"/>
        <v>OK</v>
      </c>
      <c r="V8" s="3" t="str">
        <f t="shared" si="1"/>
        <v>OK</v>
      </c>
      <c r="W8" s="3" t="str">
        <f t="shared" si="1"/>
        <v>OK</v>
      </c>
      <c r="X8" s="3" t="str">
        <f t="shared" si="1"/>
        <v>OK</v>
      </c>
      <c r="Y8" s="3" t="str">
        <f t="shared" si="1"/>
        <v>OK</v>
      </c>
      <c r="Z8" s="3" t="str">
        <f t="shared" si="1"/>
        <v>OK</v>
      </c>
      <c r="AA8" s="3" t="str">
        <f t="shared" si="1"/>
        <v>OK</v>
      </c>
      <c r="AB8" s="3" t="str">
        <f t="shared" si="1"/>
        <v>OK</v>
      </c>
      <c r="AC8" s="3" t="str">
        <f t="shared" si="1"/>
        <v>OK</v>
      </c>
      <c r="AD8" s="3" t="str">
        <f t="shared" si="1"/>
        <v>OK</v>
      </c>
      <c r="AE8" s="3" t="str">
        <f t="shared" si="1"/>
        <v>OK</v>
      </c>
      <c r="AF8" s="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ht="12.75" customHeight="1">
      <c r="A9" s="1"/>
      <c r="B9" s="1"/>
      <c r="C9" s="1"/>
      <c r="D9" s="1"/>
      <c r="E9" s="3"/>
      <c r="F9" s="3"/>
      <c r="G9" s="3"/>
      <c r="H9" s="3"/>
      <c r="I9" s="3"/>
      <c r="J9" s="3"/>
      <c r="K9" s="10" t="s">
        <v>34</v>
      </c>
      <c r="L9" s="10" t="s">
        <v>35</v>
      </c>
      <c r="M9" s="10" t="s">
        <v>36</v>
      </c>
      <c r="N9" s="10" t="s">
        <v>37</v>
      </c>
      <c r="O9" s="10" t="s">
        <v>38</v>
      </c>
      <c r="P9" s="10" t="s">
        <v>24</v>
      </c>
      <c r="Q9" s="10" t="s">
        <v>39</v>
      </c>
      <c r="R9" s="10" t="s">
        <v>40</v>
      </c>
      <c r="S9" s="10" t="s">
        <v>41</v>
      </c>
      <c r="T9" s="10" t="s">
        <v>42</v>
      </c>
      <c r="U9" s="10" t="s">
        <v>43</v>
      </c>
      <c r="V9" s="10" t="s">
        <v>44</v>
      </c>
      <c r="W9" s="10" t="s">
        <v>45</v>
      </c>
      <c r="X9" s="10" t="s">
        <v>46</v>
      </c>
      <c r="Y9" s="10" t="s">
        <v>47</v>
      </c>
      <c r="Z9" s="10" t="s">
        <v>48</v>
      </c>
      <c r="AA9" s="10" t="s">
        <v>49</v>
      </c>
      <c r="AB9" s="10" t="s">
        <v>25</v>
      </c>
      <c r="AC9" s="10" t="s">
        <v>50</v>
      </c>
      <c r="AD9" s="10" t="s">
        <v>51</v>
      </c>
      <c r="AE9" s="10" t="s">
        <v>52</v>
      </c>
      <c r="AF9" s="10" t="s">
        <v>53</v>
      </c>
      <c r="AG9" s="10" t="s">
        <v>54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"/>
    </row>
    <row r="10" ht="12.75" customHeight="1">
      <c r="A10" s="1"/>
      <c r="B10" s="1"/>
      <c r="C10" s="1"/>
      <c r="D10" s="1"/>
      <c r="E10" s="3"/>
      <c r="F10" s="3" t="s">
        <v>55</v>
      </c>
      <c r="G10" s="3" t="s">
        <v>56</v>
      </c>
      <c r="H10" s="3" t="s">
        <v>57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/>
      <c r="AD10" s="1"/>
      <c r="AE10" s="1"/>
      <c r="AF10" s="1"/>
      <c r="AG10" s="1"/>
      <c r="AH10" s="6" t="str">
        <f t="shared" ref="AH10:AH37" si="2">I10</f>
        <v/>
      </c>
      <c r="AI10" s="1"/>
      <c r="AJ10" s="1"/>
      <c r="AK10" s="1"/>
      <c r="AL10" s="1"/>
      <c r="AM10" s="3"/>
      <c r="AN10" s="3"/>
      <c r="AO10" s="3"/>
      <c r="AP10" s="3"/>
      <c r="AQ10" s="3"/>
      <c r="AR10" s="3"/>
      <c r="AS10" s="1"/>
    </row>
    <row r="11" ht="12.75" customHeight="1">
      <c r="A11" s="1"/>
      <c r="B11" s="1"/>
      <c r="C11" s="1"/>
      <c r="D11" s="1"/>
      <c r="E11" s="8" t="str">
        <f>G38</f>
        <v>990.2</v>
      </c>
      <c r="F11" s="11" t="str">
        <f>(G11*1000)/G38</f>
        <v>0.00</v>
      </c>
      <c r="G11" s="8" t="str">
        <f t="shared" ref="G11:G35" si="3">SUM(K11:AW11)</f>
        <v>0</v>
      </c>
      <c r="H11" s="1">
        <v>11.0</v>
      </c>
      <c r="I11" s="3" t="s">
        <v>69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3"/>
      <c r="AD11" s="1"/>
      <c r="AE11" s="1"/>
      <c r="AF11" s="1"/>
      <c r="AG11" s="1"/>
      <c r="AH11" s="6" t="str">
        <f t="shared" si="2"/>
        <v>Lane Com Col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ht="12.75" customHeight="1">
      <c r="A12" s="1"/>
      <c r="B12" s="1"/>
      <c r="C12" s="1"/>
      <c r="D12" s="1"/>
      <c r="E12" s="8" t="str">
        <f t="shared" ref="E12:E35" si="4">E11</f>
        <v>990.2</v>
      </c>
      <c r="F12" s="11" t="str">
        <f t="shared" ref="F12:F35" si="5">(G12*1000)/E12</f>
        <v>85.44</v>
      </c>
      <c r="G12" s="8" t="str">
        <f t="shared" si="3"/>
        <v>84.6</v>
      </c>
      <c r="H12" s="1">
        <v>12.0</v>
      </c>
      <c r="I12" s="3" t="s">
        <v>64</v>
      </c>
      <c r="J12" s="1"/>
      <c r="K12" s="1"/>
      <c r="L12" s="1"/>
      <c r="M12" s="1">
        <v>4.0</v>
      </c>
      <c r="N12" s="1"/>
      <c r="O12" s="1">
        <v>12.6</v>
      </c>
      <c r="P12" s="1"/>
      <c r="Q12" s="1">
        <v>12.0</v>
      </c>
      <c r="R12" s="1"/>
      <c r="S12" s="1"/>
      <c r="T12" s="1">
        <v>16.0</v>
      </c>
      <c r="U12" s="1"/>
      <c r="V12" s="1"/>
      <c r="W12" s="1"/>
      <c r="X12" s="1"/>
      <c r="Y12" s="1"/>
      <c r="Z12" s="1">
        <v>4.0</v>
      </c>
      <c r="AA12" s="1">
        <v>12.0</v>
      </c>
      <c r="AB12" s="1">
        <v>10.0</v>
      </c>
      <c r="AC12" s="3">
        <v>14.0</v>
      </c>
      <c r="AD12" s="1"/>
      <c r="AE12" s="1"/>
      <c r="AF12" s="1"/>
      <c r="AG12" s="1"/>
      <c r="AH12" s="6" t="str">
        <f t="shared" si="2"/>
        <v>Pacific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ht="12.75" customHeight="1">
      <c r="A13" s="1"/>
      <c r="B13" s="1"/>
      <c r="C13" s="1"/>
      <c r="D13" s="1"/>
      <c r="E13" s="8" t="str">
        <f t="shared" si="4"/>
        <v>990.2</v>
      </c>
      <c r="F13" s="11" t="str">
        <f t="shared" si="5"/>
        <v>39.39</v>
      </c>
      <c r="G13" s="8" t="str">
        <f t="shared" si="3"/>
        <v>39</v>
      </c>
      <c r="H13" s="1">
        <v>13.0</v>
      </c>
      <c r="I13" s="3" t="s">
        <v>77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16.0</v>
      </c>
      <c r="V13" s="1">
        <v>10.0</v>
      </c>
      <c r="W13" s="1"/>
      <c r="X13" s="1"/>
      <c r="Y13" s="1"/>
      <c r="Z13" s="1"/>
      <c r="AA13" s="1"/>
      <c r="AB13" s="1"/>
      <c r="AC13" s="3"/>
      <c r="AD13" s="1"/>
      <c r="AE13" s="1"/>
      <c r="AF13" s="1">
        <v>7.0</v>
      </c>
      <c r="AG13" s="1">
        <v>6.0</v>
      </c>
      <c r="AH13" s="6" t="str">
        <f t="shared" si="2"/>
        <v>Whitman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ht="12.75" customHeight="1">
      <c r="A14" s="1"/>
      <c r="B14" s="1"/>
      <c r="C14" s="1"/>
      <c r="D14" s="1"/>
      <c r="E14" s="8" t="str">
        <f t="shared" si="4"/>
        <v>990.2</v>
      </c>
      <c r="F14" s="11" t="str">
        <f t="shared" si="5"/>
        <v>66.65</v>
      </c>
      <c r="G14" s="8" t="str">
        <f t="shared" si="3"/>
        <v>66</v>
      </c>
      <c r="H14" s="1">
        <v>14.0</v>
      </c>
      <c r="I14" s="3" t="s">
        <v>83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8.0</v>
      </c>
      <c r="U14" s="1"/>
      <c r="V14" s="1"/>
      <c r="W14" s="1">
        <v>4.0</v>
      </c>
      <c r="X14" s="1"/>
      <c r="Y14" s="1"/>
      <c r="Z14" s="1"/>
      <c r="AA14" s="1">
        <v>10.0</v>
      </c>
      <c r="AB14" s="1">
        <v>4.0</v>
      </c>
      <c r="AC14" s="3"/>
      <c r="AD14" s="1">
        <v>16.0</v>
      </c>
      <c r="AE14" s="1"/>
      <c r="AF14" s="1">
        <v>18.0</v>
      </c>
      <c r="AG14" s="1">
        <v>6.0</v>
      </c>
      <c r="AH14" s="6" t="str">
        <f t="shared" si="2"/>
        <v>Oregon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ht="12.75" customHeight="1">
      <c r="A15" s="1"/>
      <c r="B15" s="1"/>
      <c r="C15" s="1"/>
      <c r="D15" s="1"/>
      <c r="E15" s="8" t="str">
        <f t="shared" si="4"/>
        <v>990.2</v>
      </c>
      <c r="F15" s="11" t="str">
        <f t="shared" si="5"/>
        <v>40.40</v>
      </c>
      <c r="G15" s="8" t="str">
        <f t="shared" si="3"/>
        <v>40</v>
      </c>
      <c r="H15" s="1">
        <v>15.0</v>
      </c>
      <c r="I15" s="3" t="s">
        <v>58</v>
      </c>
      <c r="J15" s="1"/>
      <c r="K15" s="1">
        <v>4.0</v>
      </c>
      <c r="L15" s="1"/>
      <c r="M15" s="1"/>
      <c r="N15" s="1"/>
      <c r="O15" s="1"/>
      <c r="P15" s="1"/>
      <c r="Q15" s="1"/>
      <c r="R15" s="1">
        <v>9.0</v>
      </c>
      <c r="S15" s="1"/>
      <c r="T15" s="1"/>
      <c r="U15" s="1"/>
      <c r="V15" s="1"/>
      <c r="W15" s="1"/>
      <c r="X15" s="1">
        <v>4.0</v>
      </c>
      <c r="Y15" s="1"/>
      <c r="Z15" s="1"/>
      <c r="AA15" s="1"/>
      <c r="AB15" s="1">
        <v>8.0</v>
      </c>
      <c r="AC15" s="3"/>
      <c r="AD15" s="1">
        <v>8.0</v>
      </c>
      <c r="AE15" s="1">
        <v>7.0</v>
      </c>
      <c r="AF15" s="1"/>
      <c r="AG15" s="1"/>
      <c r="AH15" s="6" t="str">
        <f t="shared" si="2"/>
        <v>Albertson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ht="12.75" customHeight="1">
      <c r="A16" s="1"/>
      <c r="B16" s="1"/>
      <c r="C16" s="1"/>
      <c r="D16" s="1"/>
      <c r="E16" s="8" t="str">
        <f t="shared" si="4"/>
        <v>990.2</v>
      </c>
      <c r="F16" s="11" t="str">
        <f t="shared" si="5"/>
        <v>10.10</v>
      </c>
      <c r="G16" s="8" t="str">
        <f t="shared" si="3"/>
        <v>10</v>
      </c>
      <c r="H16" s="1">
        <v>16.0</v>
      </c>
      <c r="I16" s="3" t="s">
        <v>91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v>10.0</v>
      </c>
      <c r="Y16" s="1"/>
      <c r="Z16" s="1"/>
      <c r="AA16" s="1"/>
      <c r="AB16" s="1"/>
      <c r="AC16" s="3"/>
      <c r="AD16" s="1"/>
      <c r="AE16" s="1"/>
      <c r="AF16" s="1"/>
      <c r="AG16" s="1"/>
      <c r="AH16" s="6" t="str">
        <f t="shared" si="2"/>
        <v>Spokane Falls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ht="12.75" customHeight="1">
      <c r="A17" s="1"/>
      <c r="B17" s="1"/>
      <c r="C17" s="1"/>
      <c r="D17" s="1"/>
      <c r="E17" s="8" t="str">
        <f t="shared" si="4"/>
        <v>990.2</v>
      </c>
      <c r="F17" s="11" t="str">
        <f t="shared" si="5"/>
        <v>74.73</v>
      </c>
      <c r="G17" s="8" t="str">
        <f t="shared" si="3"/>
        <v>74</v>
      </c>
      <c r="H17" s="1">
        <v>17.0</v>
      </c>
      <c r="I17" s="3" t="s">
        <v>62</v>
      </c>
      <c r="J17" s="1"/>
      <c r="K17" s="1"/>
      <c r="L17" s="1"/>
      <c r="M17" s="1">
        <v>10.0</v>
      </c>
      <c r="N17" s="1"/>
      <c r="O17" s="1">
        <v>9.0</v>
      </c>
      <c r="P17" s="1">
        <v>7.0</v>
      </c>
      <c r="Q17" s="1"/>
      <c r="R17" s="1"/>
      <c r="S17" s="1"/>
      <c r="T17" s="1"/>
      <c r="U17" s="1"/>
      <c r="V17" s="1"/>
      <c r="W17" s="1">
        <v>18.0</v>
      </c>
      <c r="X17" s="1"/>
      <c r="Y17" s="1"/>
      <c r="Z17" s="1">
        <v>4.0</v>
      </c>
      <c r="AA17" s="1">
        <v>6.0</v>
      </c>
      <c r="AB17" s="1"/>
      <c r="AC17" s="3"/>
      <c r="AD17" s="1"/>
      <c r="AE17" s="1"/>
      <c r="AF17" s="1"/>
      <c r="AG17" s="1">
        <v>20.0</v>
      </c>
      <c r="AH17" s="6" t="str">
        <f t="shared" si="2"/>
        <v>Lewis &amp; Clark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ht="12.75" customHeight="1">
      <c r="A18" s="1"/>
      <c r="B18" s="1"/>
      <c r="C18" s="1"/>
      <c r="D18" s="1"/>
      <c r="E18" s="8" t="str">
        <f t="shared" si="4"/>
        <v>990.2</v>
      </c>
      <c r="F18" s="11" t="str">
        <f t="shared" si="5"/>
        <v>33.33</v>
      </c>
      <c r="G18" s="8" t="str">
        <f t="shared" si="3"/>
        <v>33</v>
      </c>
      <c r="H18" s="1">
        <v>18.0</v>
      </c>
      <c r="I18" s="3" t="s">
        <v>108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>
        <v>12.0</v>
      </c>
      <c r="V18" s="1"/>
      <c r="W18" s="1"/>
      <c r="X18" s="1"/>
      <c r="Y18" s="1"/>
      <c r="Z18" s="1"/>
      <c r="AA18" s="1"/>
      <c r="AB18" s="1"/>
      <c r="AC18" s="3"/>
      <c r="AD18" s="1"/>
      <c r="AE18" s="1"/>
      <c r="AF18" s="1">
        <v>6.0</v>
      </c>
      <c r="AG18" s="1">
        <v>15.0</v>
      </c>
      <c r="AH18" s="6" t="str">
        <f t="shared" si="2"/>
        <v>U of Washington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ht="12.75" customHeight="1">
      <c r="A19" s="1"/>
      <c r="B19" s="1"/>
      <c r="C19" s="1"/>
      <c r="D19" s="1"/>
      <c r="E19" s="8" t="str">
        <f t="shared" si="4"/>
        <v>990.2</v>
      </c>
      <c r="F19" s="11" t="str">
        <f t="shared" si="5"/>
        <v>4.04</v>
      </c>
      <c r="G19" s="8" t="str">
        <f t="shared" si="3"/>
        <v>4</v>
      </c>
      <c r="H19" s="1">
        <v>19.0</v>
      </c>
      <c r="I19" s="3" t="s">
        <v>106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v>4.0</v>
      </c>
      <c r="AB19" s="1"/>
      <c r="AC19" s="3"/>
      <c r="AD19" s="1"/>
      <c r="AE19" s="1"/>
      <c r="AF19" s="1"/>
      <c r="AG19" s="1"/>
      <c r="AH19" s="6" t="str">
        <f t="shared" si="2"/>
        <v>George Fox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ht="12.75" customHeight="1">
      <c r="A20" s="1"/>
      <c r="B20" s="1"/>
      <c r="C20" s="1"/>
      <c r="D20" s="1"/>
      <c r="E20" s="8" t="str">
        <f t="shared" si="4"/>
        <v>990.2</v>
      </c>
      <c r="F20" s="11" t="str">
        <f t="shared" si="5"/>
        <v>18.18</v>
      </c>
      <c r="G20" s="8" t="str">
        <f t="shared" si="3"/>
        <v>18</v>
      </c>
      <c r="H20" s="1">
        <v>20.0</v>
      </c>
      <c r="I20" s="3" t="s">
        <v>117</v>
      </c>
      <c r="J20" s="1"/>
      <c r="K20" s="1"/>
      <c r="L20" s="1">
        <v>4.0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8.0</v>
      </c>
      <c r="AA20" s="1"/>
      <c r="AB20" s="1"/>
      <c r="AC20" s="3"/>
      <c r="AD20" s="1"/>
      <c r="AE20" s="1"/>
      <c r="AF20" s="1">
        <v>6.0</v>
      </c>
      <c r="AG20" s="1"/>
      <c r="AH20" s="6" t="str">
        <f t="shared" si="2"/>
        <v>Lower Columbia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ht="12.75" customHeight="1">
      <c r="A21" s="1"/>
      <c r="B21" s="1"/>
      <c r="C21" s="1"/>
      <c r="D21" s="1"/>
      <c r="E21" s="8" t="str">
        <f t="shared" si="4"/>
        <v>990.2</v>
      </c>
      <c r="F21" s="11" t="str">
        <f t="shared" si="5"/>
        <v>20.20</v>
      </c>
      <c r="G21" s="8" t="str">
        <f t="shared" si="3"/>
        <v>20</v>
      </c>
      <c r="H21" s="1">
        <v>21.0</v>
      </c>
      <c r="I21" s="3" t="s">
        <v>122</v>
      </c>
      <c r="J21" s="1"/>
      <c r="K21" s="1"/>
      <c r="L21" s="1"/>
      <c r="M21" s="1"/>
      <c r="N21" s="1"/>
      <c r="O21" s="1"/>
      <c r="P21" s="1"/>
      <c r="Q21" s="1">
        <v>6.0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/>
      <c r="AD21" s="1"/>
      <c r="AE21" s="1">
        <v>14.0</v>
      </c>
      <c r="AF21" s="1"/>
      <c r="AG21" s="1"/>
      <c r="AH21" s="6" t="str">
        <f t="shared" si="2"/>
        <v>Huboldt State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ht="12.75" customHeight="1">
      <c r="A22" s="1"/>
      <c r="B22" s="1"/>
      <c r="C22" s="1"/>
      <c r="D22" s="1"/>
      <c r="E22" s="8" t="str">
        <f t="shared" si="4"/>
        <v>990.2</v>
      </c>
      <c r="F22" s="11" t="str">
        <f t="shared" si="5"/>
        <v>16.16</v>
      </c>
      <c r="G22" s="8" t="str">
        <f t="shared" si="3"/>
        <v>16</v>
      </c>
      <c r="H22" s="1">
        <v>22.0</v>
      </c>
      <c r="I22" s="3" t="s">
        <v>126</v>
      </c>
      <c r="J22" s="1"/>
      <c r="K22" s="1"/>
      <c r="L22" s="1">
        <v>4.0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"/>
      <c r="AD22" s="1"/>
      <c r="AE22" s="1">
        <v>12.0</v>
      </c>
      <c r="AF22" s="1"/>
      <c r="AG22" s="1"/>
      <c r="AH22" s="6" t="str">
        <f t="shared" si="2"/>
        <v>PLU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ht="12.75" customHeight="1">
      <c r="A23" s="1"/>
      <c r="B23" s="1"/>
      <c r="C23" s="1"/>
      <c r="D23" s="1"/>
      <c r="E23" s="8" t="str">
        <f t="shared" si="4"/>
        <v>990.2</v>
      </c>
      <c r="F23" s="11" t="str">
        <f t="shared" si="5"/>
        <v>47.06</v>
      </c>
      <c r="G23" s="8" t="str">
        <f t="shared" si="3"/>
        <v>46.6</v>
      </c>
      <c r="H23" s="1">
        <v>23.0</v>
      </c>
      <c r="I23" s="3" t="s">
        <v>82</v>
      </c>
      <c r="J23" s="1"/>
      <c r="K23" s="1"/>
      <c r="L23" s="1">
        <v>4.0</v>
      </c>
      <c r="M23" s="1"/>
      <c r="N23" s="1">
        <v>8.0</v>
      </c>
      <c r="O23" s="1"/>
      <c r="P23" s="1">
        <v>5.6</v>
      </c>
      <c r="Q23" s="1"/>
      <c r="R23" s="1"/>
      <c r="S23" s="1"/>
      <c r="T23" s="1"/>
      <c r="U23" s="1">
        <v>8.0</v>
      </c>
      <c r="V23" s="1">
        <v>4.0</v>
      </c>
      <c r="W23" s="1"/>
      <c r="X23" s="1">
        <v>10.0</v>
      </c>
      <c r="Y23" s="1"/>
      <c r="Z23" s="1"/>
      <c r="AA23" s="1"/>
      <c r="AB23" s="1"/>
      <c r="AC23" s="3"/>
      <c r="AD23" s="1"/>
      <c r="AE23" s="1"/>
      <c r="AF23" s="1">
        <v>7.0</v>
      </c>
      <c r="AG23" s="1"/>
      <c r="AH23" s="6" t="str">
        <f t="shared" si="2"/>
        <v>Clark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ht="12.75" customHeight="1">
      <c r="A24" s="1"/>
      <c r="B24" s="1"/>
      <c r="C24" s="1"/>
      <c r="D24" s="1"/>
      <c r="E24" s="8" t="str">
        <f t="shared" si="4"/>
        <v>990.2</v>
      </c>
      <c r="F24" s="11" t="str">
        <f t="shared" si="5"/>
        <v>186.02</v>
      </c>
      <c r="G24" s="8" t="str">
        <f t="shared" si="3"/>
        <v>184.2</v>
      </c>
      <c r="H24" s="1">
        <v>24.0</v>
      </c>
      <c r="I24" s="3" t="s">
        <v>68</v>
      </c>
      <c r="J24" s="1"/>
      <c r="K24" s="1">
        <v>4.0</v>
      </c>
      <c r="L24" s="1"/>
      <c r="M24" s="1">
        <v>22.0</v>
      </c>
      <c r="N24" s="1"/>
      <c r="O24" s="1"/>
      <c r="P24" s="1">
        <v>4.2</v>
      </c>
      <c r="Q24" s="1">
        <v>10.0</v>
      </c>
      <c r="R24" s="1"/>
      <c r="S24" s="1">
        <v>18.0</v>
      </c>
      <c r="T24" s="1">
        <v>12.0</v>
      </c>
      <c r="U24" s="1"/>
      <c r="V24" s="1">
        <v>16.0</v>
      </c>
      <c r="W24" s="1">
        <v>14.0</v>
      </c>
      <c r="X24" s="1">
        <v>8.0</v>
      </c>
      <c r="Y24" s="1">
        <v>4.0</v>
      </c>
      <c r="Z24" s="1">
        <v>4.0</v>
      </c>
      <c r="AA24" s="1">
        <v>4.0</v>
      </c>
      <c r="AB24" s="1">
        <v>14.0</v>
      </c>
      <c r="AC24" s="3"/>
      <c r="AD24" s="1">
        <v>8.0</v>
      </c>
      <c r="AE24" s="1">
        <v>9.0</v>
      </c>
      <c r="AF24" s="1">
        <v>14.0</v>
      </c>
      <c r="AG24" s="1">
        <v>19.0</v>
      </c>
      <c r="AH24" s="6" t="str">
        <f t="shared" si="2"/>
        <v>Carroll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ht="12.75" customHeight="1">
      <c r="A25" s="1"/>
      <c r="B25" s="1"/>
      <c r="C25" s="1"/>
      <c r="D25" s="1"/>
      <c r="E25" s="8" t="str">
        <f t="shared" si="4"/>
        <v>990.2</v>
      </c>
      <c r="F25" s="11" t="str">
        <f t="shared" si="5"/>
        <v>165.42</v>
      </c>
      <c r="G25" s="8" t="str">
        <f t="shared" si="3"/>
        <v>163.8</v>
      </c>
      <c r="H25" s="1">
        <v>25.0</v>
      </c>
      <c r="I25" s="3" t="s">
        <v>78</v>
      </c>
      <c r="J25" s="1"/>
      <c r="K25" s="1">
        <v>18.0</v>
      </c>
      <c r="L25" s="1"/>
      <c r="M25" s="1"/>
      <c r="N25" s="1">
        <v>28.0</v>
      </c>
      <c r="O25" s="1">
        <v>3.6</v>
      </c>
      <c r="P25" s="1"/>
      <c r="Q25" s="1">
        <v>4.0</v>
      </c>
      <c r="R25" s="1">
        <v>7.2</v>
      </c>
      <c r="S25" s="1">
        <v>8.0</v>
      </c>
      <c r="T25" s="1"/>
      <c r="U25" s="1"/>
      <c r="V25" s="1"/>
      <c r="W25" s="1"/>
      <c r="X25" s="1"/>
      <c r="Y25" s="1">
        <v>28.0</v>
      </c>
      <c r="Z25" s="1">
        <v>10.0</v>
      </c>
      <c r="AA25" s="1"/>
      <c r="AB25" s="1"/>
      <c r="AC25" s="3">
        <v>12.0</v>
      </c>
      <c r="AD25" s="1"/>
      <c r="AE25" s="1"/>
      <c r="AF25" s="1">
        <v>45.0</v>
      </c>
      <c r="AG25" s="1"/>
      <c r="AH25" s="6" t="str">
        <f t="shared" si="2"/>
        <v>Utah State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ht="12.75" customHeight="1">
      <c r="A26" s="1"/>
      <c r="B26" s="1"/>
      <c r="C26" s="1"/>
      <c r="D26" s="1"/>
      <c r="E26" s="8" t="str">
        <f t="shared" si="4"/>
        <v>990.2</v>
      </c>
      <c r="F26" s="11" t="str">
        <f t="shared" si="5"/>
        <v>41.41</v>
      </c>
      <c r="G26" s="8" t="str">
        <f t="shared" si="3"/>
        <v>41</v>
      </c>
      <c r="H26" s="1">
        <v>26.0</v>
      </c>
      <c r="I26" s="3" t="s">
        <v>142</v>
      </c>
      <c r="J26" s="1"/>
      <c r="K26" s="1">
        <v>4.0</v>
      </c>
      <c r="L26" s="1">
        <v>8.0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">
        <v>10.0</v>
      </c>
      <c r="AD26" s="1">
        <v>4.0</v>
      </c>
      <c r="AE26" s="1">
        <v>15.0</v>
      </c>
      <c r="AF26" s="1"/>
      <c r="AG26" s="1"/>
      <c r="AH26" s="6" t="str">
        <f t="shared" si="2"/>
        <v>Oregon State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ht="12.75" customHeight="1">
      <c r="A27" s="1"/>
      <c r="B27" s="1"/>
      <c r="C27" s="1"/>
      <c r="D27" s="1"/>
      <c r="E27" s="8" t="str">
        <f t="shared" si="4"/>
        <v>990.2</v>
      </c>
      <c r="F27" s="11" t="str">
        <f t="shared" si="5"/>
        <v>25.25</v>
      </c>
      <c r="G27" s="8" t="str">
        <f t="shared" si="3"/>
        <v>25</v>
      </c>
      <c r="H27" s="1">
        <v>27.0</v>
      </c>
      <c r="I27" s="3" t="s">
        <v>155</v>
      </c>
      <c r="J27" s="1"/>
      <c r="K27" s="1"/>
      <c r="L27" s="1">
        <v>10.0</v>
      </c>
      <c r="M27" s="1"/>
      <c r="N27" s="1"/>
      <c r="O27" s="1"/>
      <c r="P27" s="1"/>
      <c r="Q27" s="3"/>
      <c r="R27" s="1">
        <v>9.0</v>
      </c>
      <c r="S27" s="1"/>
      <c r="T27" s="1"/>
      <c r="U27" s="1"/>
      <c r="V27" s="1">
        <v>6.0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6" t="str">
        <f t="shared" si="2"/>
        <v>Seattle Pacific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ht="12.75" customHeight="1">
      <c r="A28" s="1"/>
      <c r="B28" s="1"/>
      <c r="C28" s="1"/>
      <c r="D28" s="1"/>
      <c r="E28" s="8" t="str">
        <f t="shared" si="4"/>
        <v>990.2</v>
      </c>
      <c r="F28" s="11" t="str">
        <f t="shared" si="5"/>
        <v>4.04</v>
      </c>
      <c r="G28" s="8" t="str">
        <f t="shared" si="3"/>
        <v>4</v>
      </c>
      <c r="H28" s="3">
        <v>28.0</v>
      </c>
      <c r="I28" s="3" t="s">
        <v>113</v>
      </c>
      <c r="J28" s="1"/>
      <c r="K28" s="1"/>
      <c r="L28" s="1"/>
      <c r="M28" s="1"/>
      <c r="N28" s="1"/>
      <c r="O28" s="1"/>
      <c r="P28" s="1"/>
      <c r="Q28" s="3">
        <v>4.0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6" t="str">
        <f t="shared" si="2"/>
        <v>Northwest Christian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ht="12.75" customHeight="1">
      <c r="A29" s="1"/>
      <c r="B29" s="1"/>
      <c r="C29" s="1"/>
      <c r="D29" s="1"/>
      <c r="E29" s="8" t="str">
        <f t="shared" si="4"/>
        <v>990.2</v>
      </c>
      <c r="F29" s="11" t="str">
        <f t="shared" si="5"/>
        <v>18.18</v>
      </c>
      <c r="G29" s="8" t="str">
        <f t="shared" si="3"/>
        <v>18</v>
      </c>
      <c r="H29" s="1">
        <v>29.0</v>
      </c>
      <c r="I29" s="3" t="s">
        <v>162</v>
      </c>
      <c r="J29" s="1"/>
      <c r="K29" s="1">
        <v>6.0</v>
      </c>
      <c r="L29" s="3"/>
      <c r="M29" s="1"/>
      <c r="N29" s="1"/>
      <c r="O29" s="1"/>
      <c r="P29" s="1"/>
      <c r="Q29" s="1"/>
      <c r="R29" s="1"/>
      <c r="S29" s="1">
        <v>6.0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>
        <v>6.0</v>
      </c>
      <c r="AG29" s="1"/>
      <c r="AH29" s="6" t="str">
        <f t="shared" si="2"/>
        <v>St. Mary's 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ht="12.75" customHeight="1">
      <c r="A30" s="1"/>
      <c r="B30" s="1"/>
      <c r="C30" s="1"/>
      <c r="D30" s="1"/>
      <c r="E30" s="8" t="str">
        <f t="shared" si="4"/>
        <v>990.2</v>
      </c>
      <c r="F30" s="11" t="str">
        <f t="shared" si="5"/>
        <v>14.14</v>
      </c>
      <c r="G30" s="8" t="str">
        <f t="shared" si="3"/>
        <v>14</v>
      </c>
      <c r="H30" s="1">
        <v>30.0</v>
      </c>
      <c r="I30" s="3" t="s">
        <v>164</v>
      </c>
      <c r="J30" s="1"/>
      <c r="K30" s="1"/>
      <c r="L30" s="3">
        <v>6.0</v>
      </c>
      <c r="M30" s="1"/>
      <c r="N30" s="1"/>
      <c r="O30" s="1"/>
      <c r="P30" s="1"/>
      <c r="Q30" s="1"/>
      <c r="R30" s="1"/>
      <c r="S30" s="1">
        <v>4.0</v>
      </c>
      <c r="T30" s="1"/>
      <c r="U30" s="1"/>
      <c r="V30" s="1"/>
      <c r="W30" s="1"/>
      <c r="X30" s="1"/>
      <c r="Y30" s="1">
        <v>4.0</v>
      </c>
      <c r="Z30" s="1"/>
      <c r="AA30" s="1"/>
      <c r="AB30" s="1"/>
      <c r="AC30" s="1"/>
      <c r="AD30" s="1"/>
      <c r="AE30" s="1"/>
      <c r="AF30" s="1"/>
      <c r="AG30" s="1"/>
      <c r="AH30" s="6" t="str">
        <f t="shared" si="2"/>
        <v>Northwest Nazarene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ht="12.75" customHeight="1">
      <c r="A31" s="1"/>
      <c r="B31" s="1"/>
      <c r="C31" s="1"/>
      <c r="D31" s="1"/>
      <c r="E31" s="8" t="str">
        <f t="shared" si="4"/>
        <v>990.2</v>
      </c>
      <c r="F31" s="11" t="str">
        <f t="shared" si="5"/>
        <v>36.36</v>
      </c>
      <c r="G31" s="8" t="str">
        <f t="shared" si="3"/>
        <v>36</v>
      </c>
      <c r="H31" s="1">
        <v>31.0</v>
      </c>
      <c r="I31" s="3" t="s">
        <v>115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3">
        <v>6.0</v>
      </c>
      <c r="AA31" s="1"/>
      <c r="AB31" s="1"/>
      <c r="AC31" s="1"/>
      <c r="AD31" s="1"/>
      <c r="AE31" s="1"/>
      <c r="AF31" s="1">
        <v>6.0</v>
      </c>
      <c r="AG31" s="1">
        <v>24.0</v>
      </c>
      <c r="AH31" s="6" t="str">
        <f t="shared" si="2"/>
        <v>Willamette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ht="12.75" customHeight="1">
      <c r="A32" s="1"/>
      <c r="B32" s="1"/>
      <c r="C32" s="1"/>
      <c r="D32" s="1"/>
      <c r="E32" s="8" t="str">
        <f t="shared" si="4"/>
        <v>990.2</v>
      </c>
      <c r="F32" s="11" t="str">
        <f t="shared" si="5"/>
        <v>22.22</v>
      </c>
      <c r="G32" s="8" t="str">
        <f t="shared" si="3"/>
        <v>22</v>
      </c>
      <c r="H32" s="1">
        <v>91.0</v>
      </c>
      <c r="I32" s="3" t="s">
        <v>133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"/>
      <c r="AF32" s="1"/>
      <c r="AG32" s="1">
        <v>22.0</v>
      </c>
      <c r="AH32" s="6" t="str">
        <f t="shared" si="2"/>
        <v>Western Washington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ht="12.75" customHeight="1">
      <c r="A33" s="1"/>
      <c r="B33" s="1"/>
      <c r="C33" s="1"/>
      <c r="D33" s="1"/>
      <c r="E33" s="8" t="str">
        <f t="shared" si="4"/>
        <v>990.2</v>
      </c>
      <c r="F33" s="11" t="str">
        <f t="shared" si="5"/>
        <v>9.09</v>
      </c>
      <c r="G33" s="8" t="str">
        <f t="shared" si="3"/>
        <v>9</v>
      </c>
      <c r="H33" s="1">
        <v>92.0</v>
      </c>
      <c r="I33" s="3" t="s">
        <v>191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">
        <v>9.0</v>
      </c>
      <c r="AF33" s="1"/>
      <c r="AG33" s="1"/>
      <c r="AH33" s="6" t="str">
        <f t="shared" si="2"/>
        <v>Portland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ht="12.75" customHeight="1">
      <c r="A34" s="1"/>
      <c r="B34" s="1"/>
      <c r="C34" s="1"/>
      <c r="D34" s="1"/>
      <c r="E34" s="8" t="str">
        <f t="shared" si="4"/>
        <v>990.2</v>
      </c>
      <c r="F34" s="11" t="str">
        <f t="shared" si="5"/>
        <v>7.07</v>
      </c>
      <c r="G34" s="8" t="str">
        <f t="shared" si="3"/>
        <v>7</v>
      </c>
      <c r="H34" s="1">
        <v>93.0</v>
      </c>
      <c r="I34" s="3" t="s">
        <v>176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">
        <v>7.0</v>
      </c>
      <c r="AF34" s="1"/>
      <c r="AG34" s="1"/>
      <c r="AH34" s="6" t="str">
        <f t="shared" si="2"/>
        <v>Reed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ht="12.75" customHeight="1">
      <c r="A35" s="1"/>
      <c r="B35" s="1"/>
      <c r="C35" s="1"/>
      <c r="D35" s="1"/>
      <c r="E35" s="8" t="str">
        <f t="shared" si="4"/>
        <v>990.2</v>
      </c>
      <c r="F35" s="11" t="str">
        <f t="shared" si="5"/>
        <v>15.15</v>
      </c>
      <c r="G35" s="8" t="str">
        <f t="shared" si="3"/>
        <v>15</v>
      </c>
      <c r="H35" s="1">
        <v>94.0</v>
      </c>
      <c r="I35" s="3" t="s">
        <v>199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>
        <v>6.0</v>
      </c>
      <c r="AG35" s="1">
        <v>9.0</v>
      </c>
      <c r="AH35" s="6" t="str">
        <f t="shared" si="2"/>
        <v>UPS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ht="12.75" customHeight="1">
      <c r="A36" s="1"/>
      <c r="B36" s="1"/>
      <c r="C36" s="1"/>
      <c r="D36" s="1"/>
      <c r="E36" s="3"/>
      <c r="F36" s="11"/>
      <c r="G36" s="3"/>
      <c r="H36" s="1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6" t="str">
        <f t="shared" si="2"/>
        <v/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ht="12.75" customHeight="1">
      <c r="A37" s="1"/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1"/>
      <c r="AF37" s="1"/>
      <c r="AG37" s="1"/>
      <c r="AH37" s="6" t="str">
        <f t="shared" si="2"/>
        <v/>
      </c>
      <c r="AI37" s="1"/>
      <c r="AJ37" s="1"/>
      <c r="AK37" s="1"/>
      <c r="AL37" s="1"/>
      <c r="AM37" s="3"/>
      <c r="AN37" s="3"/>
      <c r="AO37" s="3"/>
      <c r="AP37" s="3"/>
      <c r="AQ37" s="1"/>
      <c r="AR37" s="3"/>
      <c r="AS37" s="1"/>
    </row>
    <row r="38" ht="12.75" customHeight="1">
      <c r="A38" s="1"/>
      <c r="B38" s="1"/>
      <c r="C38" s="1"/>
      <c r="D38" s="1"/>
      <c r="E38" s="3"/>
      <c r="F38" s="11" t="str">
        <f t="shared" ref="F38:G38" si="6">SUM(F11:F37)</f>
        <v>1000.00</v>
      </c>
      <c r="G38" s="8" t="str">
        <f t="shared" si="6"/>
        <v>990.2</v>
      </c>
      <c r="H38" s="3"/>
      <c r="I38" s="3"/>
      <c r="J38" s="3"/>
      <c r="K38" s="8" t="str">
        <f t="shared" ref="K38:AG38" si="7">K9</f>
        <v>Nov Imp</v>
      </c>
      <c r="L38" s="8" t="str">
        <f t="shared" si="7"/>
        <v>Jun Imp</v>
      </c>
      <c r="M38" s="8" t="str">
        <f t="shared" si="7"/>
        <v>Open Imp</v>
      </c>
      <c r="N38" s="8" t="str">
        <f t="shared" si="7"/>
        <v>Jun Inform</v>
      </c>
      <c r="O38" s="8" t="str">
        <f t="shared" si="7"/>
        <v>Open Inform</v>
      </c>
      <c r="P38" s="8" t="str">
        <f t="shared" si="7"/>
        <v>Open CA</v>
      </c>
      <c r="Q38" s="8" t="str">
        <f t="shared" si="7"/>
        <v>Open Duo</v>
      </c>
      <c r="R38" s="8" t="str">
        <f t="shared" si="7"/>
        <v>Nov Prose</v>
      </c>
      <c r="S38" s="8" t="str">
        <f t="shared" si="7"/>
        <v>Jun Prose</v>
      </c>
      <c r="T38" s="8" t="str">
        <f t="shared" si="7"/>
        <v>Open Prose</v>
      </c>
      <c r="U38" s="8" t="str">
        <f t="shared" si="7"/>
        <v>Nov Ext</v>
      </c>
      <c r="V38" s="8" t="str">
        <f t="shared" si="7"/>
        <v>Jun Ext</v>
      </c>
      <c r="W38" s="8" t="str">
        <f t="shared" si="7"/>
        <v>Open Ext</v>
      </c>
      <c r="X38" s="8" t="str">
        <f t="shared" si="7"/>
        <v>Nov Per</v>
      </c>
      <c r="Y38" s="8" t="str">
        <f t="shared" si="7"/>
        <v>Jun Per</v>
      </c>
      <c r="Z38" s="8" t="str">
        <f t="shared" si="7"/>
        <v>Open Per</v>
      </c>
      <c r="AA38" s="8" t="str">
        <f t="shared" si="7"/>
        <v>Open DI</v>
      </c>
      <c r="AB38" s="8" t="str">
        <f t="shared" si="7"/>
        <v>Open POI</v>
      </c>
      <c r="AC38" s="8" t="str">
        <f t="shared" si="7"/>
        <v>Open ADS</v>
      </c>
      <c r="AD38" s="8" t="str">
        <f t="shared" si="7"/>
        <v>Open Po</v>
      </c>
      <c r="AE38" s="8" t="str">
        <f t="shared" si="7"/>
        <v>Nov Parli</v>
      </c>
      <c r="AF38" s="8" t="str">
        <f t="shared" si="7"/>
        <v>Jun Parli</v>
      </c>
      <c r="AG38" s="8" t="str">
        <f t="shared" si="7"/>
        <v>Open Parli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1"/>
    </row>
    <row r="39" ht="12.75" customHeight="1">
      <c r="A39" s="1"/>
      <c r="B39" s="1"/>
      <c r="C39" s="1"/>
      <c r="D39" s="1"/>
      <c r="E39" s="3"/>
      <c r="F39" s="3"/>
      <c r="G39" s="3"/>
      <c r="H39" s="3"/>
      <c r="I39" s="3" t="s">
        <v>214</v>
      </c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1"/>
    </row>
    <row r="40" ht="12.75" customHeight="1">
      <c r="A40" s="1"/>
      <c r="B40" s="1"/>
      <c r="C40" s="1"/>
      <c r="D40" s="1"/>
      <c r="E40" s="3"/>
      <c r="F40" s="3"/>
      <c r="G40" s="3"/>
      <c r="H40" s="3"/>
      <c r="I40" s="3" t="s">
        <v>215</v>
      </c>
      <c r="J40" s="3"/>
      <c r="K40" s="3">
        <v>1.0</v>
      </c>
      <c r="L40" s="3">
        <v>1.0</v>
      </c>
      <c r="M40" s="3">
        <v>1.0</v>
      </c>
      <c r="N40" s="3">
        <v>1.0</v>
      </c>
      <c r="O40" s="3">
        <v>0.3</v>
      </c>
      <c r="P40" s="3">
        <v>1.0</v>
      </c>
      <c r="Q40" s="3">
        <v>1.0</v>
      </c>
      <c r="R40" s="3">
        <v>1.0</v>
      </c>
      <c r="S40" s="3">
        <v>1.0</v>
      </c>
      <c r="T40" s="3"/>
      <c r="U40" s="3">
        <v>1.0</v>
      </c>
      <c r="V40" s="3">
        <v>1.0</v>
      </c>
      <c r="W40" s="3">
        <v>1.0</v>
      </c>
      <c r="X40" s="3">
        <v>1.0</v>
      </c>
      <c r="Y40" s="3">
        <v>0.9</v>
      </c>
      <c r="Z40" s="3">
        <v>1.0</v>
      </c>
      <c r="AA40" s="3">
        <v>1.0</v>
      </c>
      <c r="AB40" s="3">
        <v>1.0</v>
      </c>
      <c r="AC40" s="3">
        <v>1.0</v>
      </c>
      <c r="AD40" s="3"/>
      <c r="AE40" s="3"/>
      <c r="AF40" s="3"/>
      <c r="AG40" s="3"/>
      <c r="AH40" s="3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ht="12.75" customHeight="1">
      <c r="A41" s="1"/>
      <c r="B41" s="1"/>
      <c r="C41" s="1"/>
      <c r="D41" s="1"/>
      <c r="E41" s="3"/>
      <c r="F41" s="3"/>
      <c r="G41" s="3"/>
      <c r="H41" s="3"/>
      <c r="I41" s="3" t="s">
        <v>216</v>
      </c>
      <c r="J41" s="3"/>
      <c r="K41" s="1">
        <v>6.0</v>
      </c>
      <c r="L41" s="1">
        <v>6.0</v>
      </c>
      <c r="M41" s="1">
        <v>6.0</v>
      </c>
      <c r="N41" s="1">
        <v>6.0</v>
      </c>
      <c r="O41" s="1">
        <v>3.0</v>
      </c>
      <c r="P41" s="1">
        <v>6.0</v>
      </c>
      <c r="Q41" s="1">
        <v>8.0</v>
      </c>
      <c r="R41" s="1">
        <v>6.0</v>
      </c>
      <c r="S41" s="1">
        <v>5.0</v>
      </c>
      <c r="T41" s="1"/>
      <c r="U41" s="1">
        <v>6.0</v>
      </c>
      <c r="V41" s="1">
        <v>6.0</v>
      </c>
      <c r="W41" s="1">
        <v>6.0</v>
      </c>
      <c r="X41" s="1">
        <v>6.0</v>
      </c>
      <c r="Y41" s="1">
        <v>4.0</v>
      </c>
      <c r="Z41" s="1">
        <v>7.0</v>
      </c>
      <c r="AA41" s="1">
        <v>6.0</v>
      </c>
      <c r="AB41" s="1">
        <v>6.0</v>
      </c>
      <c r="AC41" s="1">
        <v>6.0</v>
      </c>
      <c r="AD41" s="3"/>
      <c r="AE41" s="3"/>
      <c r="AF41" s="3"/>
      <c r="AG41" s="3"/>
      <c r="AH41" s="3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ht="12.75" customHeight="1">
      <c r="A42" s="1"/>
      <c r="B42" s="1"/>
      <c r="C42" s="1"/>
      <c r="D42" s="1"/>
      <c r="E42" s="3"/>
      <c r="F42" s="3"/>
      <c r="G42" s="3"/>
      <c r="H42" s="3"/>
      <c r="I42" s="3" t="s">
        <v>220</v>
      </c>
      <c r="J42" s="3"/>
      <c r="K42" s="3">
        <v>36.0</v>
      </c>
      <c r="L42" s="3">
        <v>36.0</v>
      </c>
      <c r="M42" s="3">
        <v>36.0</v>
      </c>
      <c r="N42" s="3">
        <v>36.0</v>
      </c>
      <c r="O42" s="3">
        <v>25.2</v>
      </c>
      <c r="P42" s="3">
        <v>16.8</v>
      </c>
      <c r="Q42" s="3">
        <v>36.0</v>
      </c>
      <c r="R42" s="3">
        <v>25.2</v>
      </c>
      <c r="S42" s="3">
        <v>36.0</v>
      </c>
      <c r="T42" s="3">
        <v>36.0</v>
      </c>
      <c r="U42" s="3">
        <v>36.0</v>
      </c>
      <c r="V42" s="3">
        <v>36.0</v>
      </c>
      <c r="W42" s="3">
        <v>36.0</v>
      </c>
      <c r="X42" s="3">
        <v>32.0</v>
      </c>
      <c r="Y42" s="3">
        <v>36.0</v>
      </c>
      <c r="Z42" s="3">
        <v>36.0</v>
      </c>
      <c r="AA42" s="3">
        <v>36.0</v>
      </c>
      <c r="AB42" s="3">
        <v>36.0</v>
      </c>
      <c r="AC42" s="3">
        <v>36.0</v>
      </c>
      <c r="AD42" s="3">
        <v>36.0</v>
      </c>
      <c r="AE42" s="3">
        <v>73.0</v>
      </c>
      <c r="AF42" s="3">
        <v>121.0</v>
      </c>
      <c r="AG42" s="3">
        <v>121.0</v>
      </c>
      <c r="AH42" s="8" t="str">
        <f t="shared" ref="AH42:AH43" si="9">I42</f>
        <v>Possible Points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ht="12.75" customHeight="1">
      <c r="A43" s="1"/>
      <c r="B43" s="1"/>
      <c r="C43" s="1"/>
      <c r="D43" s="1"/>
      <c r="E43" s="3"/>
      <c r="F43" s="3"/>
      <c r="G43" s="3"/>
      <c r="H43" s="3"/>
      <c r="I43" s="3" t="s">
        <v>223</v>
      </c>
      <c r="J43" s="3"/>
      <c r="K43" s="8" t="str">
        <f t="shared" ref="K43:AG43" si="8">SUM(K10:K36)</f>
        <v>36</v>
      </c>
      <c r="L43" s="8" t="str">
        <f t="shared" si="8"/>
        <v>36</v>
      </c>
      <c r="M43" s="8" t="str">
        <f t="shared" si="8"/>
        <v>36</v>
      </c>
      <c r="N43" s="8" t="str">
        <f t="shared" si="8"/>
        <v>36</v>
      </c>
      <c r="O43" s="8" t="str">
        <f t="shared" si="8"/>
        <v>25.2</v>
      </c>
      <c r="P43" s="8" t="str">
        <f t="shared" si="8"/>
        <v>16.8</v>
      </c>
      <c r="Q43" s="8" t="str">
        <f t="shared" si="8"/>
        <v>36</v>
      </c>
      <c r="R43" s="8" t="str">
        <f t="shared" si="8"/>
        <v>25.2</v>
      </c>
      <c r="S43" s="8" t="str">
        <f t="shared" si="8"/>
        <v>36</v>
      </c>
      <c r="T43" s="8" t="str">
        <f t="shared" si="8"/>
        <v>36</v>
      </c>
      <c r="U43" s="8" t="str">
        <f t="shared" si="8"/>
        <v>36</v>
      </c>
      <c r="V43" s="8" t="str">
        <f t="shared" si="8"/>
        <v>36</v>
      </c>
      <c r="W43" s="8" t="str">
        <f t="shared" si="8"/>
        <v>36</v>
      </c>
      <c r="X43" s="8" t="str">
        <f t="shared" si="8"/>
        <v>32</v>
      </c>
      <c r="Y43" s="8" t="str">
        <f t="shared" si="8"/>
        <v>36</v>
      </c>
      <c r="Z43" s="8" t="str">
        <f t="shared" si="8"/>
        <v>36</v>
      </c>
      <c r="AA43" s="8" t="str">
        <f t="shared" si="8"/>
        <v>36</v>
      </c>
      <c r="AB43" s="8" t="str">
        <f t="shared" si="8"/>
        <v>36</v>
      </c>
      <c r="AC43" s="8" t="str">
        <f t="shared" si="8"/>
        <v>36</v>
      </c>
      <c r="AD43" s="8" t="str">
        <f t="shared" si="8"/>
        <v>36</v>
      </c>
      <c r="AE43" s="8" t="str">
        <f t="shared" si="8"/>
        <v>73</v>
      </c>
      <c r="AF43" s="8" t="str">
        <f t="shared" si="8"/>
        <v>121</v>
      </c>
      <c r="AG43" s="8" t="str">
        <f t="shared" si="8"/>
        <v>121</v>
      </c>
      <c r="AH43" s="8" t="str">
        <f t="shared" si="9"/>
        <v>Points Awarded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ht="12.75" customHeight="1">
      <c r="A44" s="1"/>
      <c r="B44" s="1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ht="12.75" customHeight="1">
      <c r="A45" s="1"/>
      <c r="B45" s="1"/>
      <c r="C45" s="1"/>
      <c r="D45" s="1"/>
      <c r="E45" s="3"/>
      <c r="F45" s="3"/>
      <c r="G45" s="3"/>
      <c r="H45" s="3"/>
      <c r="I45" s="3" t="s">
        <v>237</v>
      </c>
      <c r="J45" s="3"/>
      <c r="K45" s="8" t="str">
        <f t="shared" ref="K45:S45" si="10">K42-K43</f>
        <v>0</v>
      </c>
      <c r="L45" s="8" t="str">
        <f t="shared" si="10"/>
        <v>0</v>
      </c>
      <c r="M45" s="8" t="str">
        <f t="shared" si="10"/>
        <v>0</v>
      </c>
      <c r="N45" s="8" t="str">
        <f t="shared" si="10"/>
        <v>0</v>
      </c>
      <c r="O45" s="8" t="str">
        <f t="shared" si="10"/>
        <v>0</v>
      </c>
      <c r="P45" s="8" t="str">
        <f t="shared" si="10"/>
        <v>0</v>
      </c>
      <c r="Q45" s="8" t="str">
        <f t="shared" si="10"/>
        <v>0</v>
      </c>
      <c r="R45" s="8" t="str">
        <f t="shared" si="10"/>
        <v>0</v>
      </c>
      <c r="S45" s="8" t="str">
        <f t="shared" si="10"/>
        <v>0</v>
      </c>
      <c r="T45" s="3"/>
      <c r="U45" s="8" t="str">
        <f t="shared" ref="U45:AG45" si="11">U42-U43</f>
        <v>0</v>
      </c>
      <c r="V45" s="8" t="str">
        <f t="shared" si="11"/>
        <v>0</v>
      </c>
      <c r="W45" s="8" t="str">
        <f t="shared" si="11"/>
        <v>0</v>
      </c>
      <c r="X45" s="8" t="str">
        <f t="shared" si="11"/>
        <v>0</v>
      </c>
      <c r="Y45" s="8" t="str">
        <f t="shared" si="11"/>
        <v>0</v>
      </c>
      <c r="Z45" s="8" t="str">
        <f t="shared" si="11"/>
        <v>0</v>
      </c>
      <c r="AA45" s="8" t="str">
        <f t="shared" si="11"/>
        <v>0</v>
      </c>
      <c r="AB45" s="8" t="str">
        <f t="shared" si="11"/>
        <v>0</v>
      </c>
      <c r="AC45" s="8" t="str">
        <f t="shared" si="11"/>
        <v>0</v>
      </c>
      <c r="AD45" s="8" t="str">
        <f t="shared" si="11"/>
        <v>0</v>
      </c>
      <c r="AE45" s="8" t="str">
        <f t="shared" si="11"/>
        <v>0</v>
      </c>
      <c r="AF45" s="8" t="str">
        <f t="shared" si="11"/>
        <v>0</v>
      </c>
      <c r="AG45" s="8" t="str">
        <f t="shared" si="11"/>
        <v>0</v>
      </c>
      <c r="AH45" s="3" t="s">
        <v>246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ht="12.75" customHeight="1">
      <c r="A46" s="1"/>
      <c r="B46" s="1"/>
      <c r="C46" s="1"/>
      <c r="D46" s="1"/>
      <c r="E46" s="3"/>
      <c r="F46" s="3"/>
      <c r="G46" s="3"/>
      <c r="H46" s="3"/>
      <c r="I46" s="3"/>
      <c r="J46" s="3"/>
      <c r="K46" s="3" t="str">
        <f t="shared" ref="K46:S46" si="12">IF((K45=0),"OK")</f>
        <v>OK</v>
      </c>
      <c r="L46" s="3" t="str">
        <f t="shared" si="12"/>
        <v>OK</v>
      </c>
      <c r="M46" s="3" t="str">
        <f t="shared" si="12"/>
        <v>OK</v>
      </c>
      <c r="N46" s="3" t="str">
        <f t="shared" si="12"/>
        <v>OK</v>
      </c>
      <c r="O46" s="3" t="str">
        <f t="shared" si="12"/>
        <v>FALSE</v>
      </c>
      <c r="P46" s="3" t="str">
        <f t="shared" si="12"/>
        <v>OK</v>
      </c>
      <c r="Q46" s="3" t="str">
        <f t="shared" si="12"/>
        <v>OK</v>
      </c>
      <c r="R46" s="3" t="str">
        <f t="shared" si="12"/>
        <v>OK</v>
      </c>
      <c r="S46" s="3" t="str">
        <f t="shared" si="12"/>
        <v>OK</v>
      </c>
      <c r="T46" s="3"/>
      <c r="U46" s="3" t="str">
        <f t="shared" ref="U46:AH46" si="13">IF((U45=0),"OK")</f>
        <v>OK</v>
      </c>
      <c r="V46" s="3" t="str">
        <f t="shared" si="13"/>
        <v>OK</v>
      </c>
      <c r="W46" s="3" t="str">
        <f t="shared" si="13"/>
        <v>OK</v>
      </c>
      <c r="X46" s="3" t="str">
        <f t="shared" si="13"/>
        <v>OK</v>
      </c>
      <c r="Y46" s="3" t="str">
        <f t="shared" si="13"/>
        <v>OK</v>
      </c>
      <c r="Z46" s="3" t="str">
        <f t="shared" si="13"/>
        <v>OK</v>
      </c>
      <c r="AA46" s="3" t="str">
        <f t="shared" si="13"/>
        <v>OK</v>
      </c>
      <c r="AB46" s="3" t="str">
        <f t="shared" si="13"/>
        <v>OK</v>
      </c>
      <c r="AC46" s="3" t="str">
        <f t="shared" si="13"/>
        <v>OK</v>
      </c>
      <c r="AD46" s="3" t="str">
        <f t="shared" si="13"/>
        <v>OK</v>
      </c>
      <c r="AE46" s="3" t="str">
        <f t="shared" si="13"/>
        <v>OK</v>
      </c>
      <c r="AF46" s="3" t="str">
        <f t="shared" si="13"/>
        <v>OK</v>
      </c>
      <c r="AG46" s="3" t="str">
        <f t="shared" si="13"/>
        <v>OK</v>
      </c>
      <c r="AH46" s="3" t="str">
        <f t="shared" si="13"/>
        <v>FALSE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ht="12.75" customHeight="1">
      <c r="A47" s="1"/>
      <c r="B47" s="1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 t="s">
        <v>248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 t="s">
        <v>249</v>
      </c>
      <c r="AE49" s="6" t="str">
        <f>SUM(K45:AC45)</f>
        <v>0</v>
      </c>
      <c r="AF49" s="1" t="s">
        <v>250</v>
      </c>
      <c r="AG49" s="1" t="s">
        <v>251</v>
      </c>
      <c r="AH49" s="1" t="s">
        <v>252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 t="s">
        <v>253</v>
      </c>
      <c r="AE50" s="6" t="str">
        <f>SUM(AG45:AP45)</f>
        <v>0</v>
      </c>
      <c r="AF50" s="1">
        <v>56.0</v>
      </c>
      <c r="AG50" s="1">
        <v>96.0</v>
      </c>
      <c r="AH50" s="1">
        <v>96.0</v>
      </c>
      <c r="AI50" s="1" t="s">
        <v>254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 t="s">
        <v>255</v>
      </c>
      <c r="AE51" s="6" t="str">
        <f>SUM(AE49:AE50)</f>
        <v>0</v>
      </c>
      <c r="AF51" s="1"/>
      <c r="AG51" s="1">
        <v>104.0</v>
      </c>
      <c r="AH51" s="1">
        <v>104.0</v>
      </c>
      <c r="AI51" s="1" t="s">
        <v>256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 t="s">
        <v>257</v>
      </c>
      <c r="AE52" s="6" t="str">
        <f>G38</f>
        <v>990.2</v>
      </c>
      <c r="AF52" s="1">
        <v>64.0</v>
      </c>
      <c r="AG52" s="1">
        <v>112.0</v>
      </c>
      <c r="AH52" s="1">
        <v>112.0</v>
      </c>
      <c r="AI52" s="1" t="s">
        <v>259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>
        <v>70.0</v>
      </c>
      <c r="AG53" s="1">
        <v>118.0</v>
      </c>
      <c r="AH53" s="1">
        <v>118.0</v>
      </c>
      <c r="AI53" s="1" t="s">
        <v>261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 t="s">
        <v>262</v>
      </c>
      <c r="AE54" s="6" t="str">
        <f>AE51+AE52</f>
        <v>990.2</v>
      </c>
      <c r="AF54" s="1">
        <v>73.0</v>
      </c>
      <c r="AG54" s="1">
        <v>121.0</v>
      </c>
      <c r="AH54" s="1">
        <v>121.0</v>
      </c>
      <c r="AI54" s="1" t="s">
        <v>264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4" width="11.5"/>
    <col customWidth="1" min="5" max="5" width="30.0"/>
    <col customWidth="1" min="6" max="6" width="6.38"/>
    <col customWidth="1" min="7" max="7" width="6.5"/>
    <col customWidth="1" min="8" max="8" width="7.13"/>
    <col customWidth="1" min="9" max="9" width="7.88"/>
    <col customWidth="1" min="10" max="11" width="7.0"/>
    <col customWidth="1" min="12" max="12" width="7.63"/>
    <col customWidth="1" min="13" max="14" width="7.0"/>
    <col customWidth="1" min="15" max="15" width="7.13"/>
    <col customWidth="1" min="16" max="16" width="7.5"/>
    <col customWidth="1" min="17" max="17" width="6.88"/>
    <col customWidth="1" min="18" max="18" width="8.0"/>
    <col customWidth="1" min="19" max="19" width="7.5"/>
    <col customWidth="1" min="20" max="20" width="7.88"/>
    <col customWidth="1" min="21" max="21" width="6.38"/>
    <col customWidth="1" min="22" max="22" width="7.5"/>
    <col customWidth="1" min="23" max="23" width="7.0"/>
    <col customWidth="1" min="24" max="24" width="6.5"/>
    <col customWidth="1" min="25" max="25" width="7.88"/>
    <col customWidth="1" min="26" max="26" width="6.63"/>
    <col customWidth="1" min="27" max="28" width="7.13"/>
    <col customWidth="1" min="29" max="45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ht="12.75" customHeight="1">
      <c r="A2" s="1"/>
      <c r="B2" s="1"/>
      <c r="C2" s="6" t="str">
        <f>SUM(C10:C32)</f>
        <v>804.8</v>
      </c>
      <c r="D2" s="6" t="str">
        <f>SUM(F2:AB2)</f>
        <v>804.8</v>
      </c>
      <c r="E2" s="1"/>
      <c r="F2" s="6" t="str">
        <f t="shared" ref="F2:X2" si="1">SUM(F10:F32)</f>
        <v>32</v>
      </c>
      <c r="G2" s="6" t="str">
        <f t="shared" si="1"/>
        <v>36</v>
      </c>
      <c r="H2" s="6" t="str">
        <f t="shared" si="1"/>
        <v>32</v>
      </c>
      <c r="I2" s="6" t="str">
        <f t="shared" si="1"/>
        <v>36</v>
      </c>
      <c r="J2" s="6" t="str">
        <f t="shared" si="1"/>
        <v>36</v>
      </c>
      <c r="K2" s="6" t="str">
        <f t="shared" si="1"/>
        <v>36</v>
      </c>
      <c r="L2" s="6" t="str">
        <f t="shared" si="1"/>
        <v>36</v>
      </c>
      <c r="M2" s="6" t="str">
        <f t="shared" si="1"/>
        <v>36</v>
      </c>
      <c r="N2" s="6" t="str">
        <f t="shared" si="1"/>
        <v>0</v>
      </c>
      <c r="O2" s="6" t="str">
        <f t="shared" si="1"/>
        <v>36</v>
      </c>
      <c r="P2" s="6" t="str">
        <f t="shared" si="1"/>
        <v>36</v>
      </c>
      <c r="Q2" s="6" t="str">
        <f t="shared" si="1"/>
        <v>14.4</v>
      </c>
      <c r="R2" s="6" t="str">
        <f t="shared" si="1"/>
        <v>0</v>
      </c>
      <c r="S2" s="6" t="str">
        <f t="shared" si="1"/>
        <v>36</v>
      </c>
      <c r="T2" s="6" t="str">
        <f t="shared" si="1"/>
        <v>36</v>
      </c>
      <c r="U2" s="6" t="str">
        <f t="shared" si="1"/>
        <v>32</v>
      </c>
      <c r="V2" s="6" t="str">
        <f t="shared" si="1"/>
        <v>36</v>
      </c>
      <c r="W2" s="6" t="str">
        <f t="shared" si="1"/>
        <v>40</v>
      </c>
      <c r="X2" s="6" t="str">
        <f t="shared" si="1"/>
        <v>22.4</v>
      </c>
      <c r="Y2" s="3">
        <v>45.0</v>
      </c>
      <c r="Z2" s="3">
        <v>73.0</v>
      </c>
      <c r="AA2" s="3">
        <v>73.0</v>
      </c>
      <c r="AB2" s="3">
        <v>45.0</v>
      </c>
      <c r="AC2" s="1"/>
      <c r="AD2" s="6" t="str">
        <f>SUM(Y2:AC2)</f>
        <v>236</v>
      </c>
      <c r="AE2" s="1"/>
      <c r="AF2" s="1"/>
      <c r="AG2" s="1">
        <v>804.8</v>
      </c>
      <c r="AH2" s="6" t="str">
        <f>SUM(Y2:AB2)</f>
        <v>236</v>
      </c>
      <c r="AI2" s="6" t="str">
        <f>SUM(AG2:AH2)</f>
        <v>1040.8</v>
      </c>
      <c r="AJ2" s="1"/>
      <c r="AK2" s="1"/>
      <c r="AL2" s="1"/>
      <c r="AM2" s="1"/>
      <c r="AN2" s="1"/>
      <c r="AO2" s="1"/>
      <c r="AP2" s="1"/>
      <c r="AQ2" s="1"/>
      <c r="AR2" s="1"/>
      <c r="AS2" s="1"/>
    </row>
    <row r="3" ht="12.75" customHeight="1">
      <c r="A3" s="3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8" t="str">
        <f>SUM(Y30:AB30)</f>
        <v>63</v>
      </c>
      <c r="AE3" s="3"/>
      <c r="AF3" s="3"/>
      <c r="AG3" s="3"/>
      <c r="AH3" s="3"/>
      <c r="AI3" s="6" t="str">
        <f>'L &amp; C'!AT35</f>
        <v>1294</v>
      </c>
      <c r="AJ3" s="1"/>
      <c r="AK3" s="1"/>
      <c r="AL3" s="1"/>
      <c r="AM3" s="1"/>
      <c r="AN3" s="1"/>
      <c r="AO3" s="1"/>
      <c r="AP3" s="1"/>
      <c r="AQ3" s="1"/>
      <c r="AR3" s="1"/>
      <c r="AS3" s="1"/>
    </row>
    <row r="4" ht="12.75" customHeight="1">
      <c r="A4" s="3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 t="str">
        <f>AD2-AD3</f>
        <v>173</v>
      </c>
      <c r="AE4" s="3"/>
      <c r="AF4" s="3"/>
      <c r="AG4" s="3"/>
      <c r="AH4" s="3"/>
      <c r="AI4" s="6" t="str">
        <f>SUM(AI2:AI3)</f>
        <v>2334.8</v>
      </c>
      <c r="AJ4" s="1"/>
      <c r="AK4" s="1"/>
      <c r="AL4" s="1"/>
      <c r="AM4" s="1"/>
      <c r="AN4" s="1"/>
      <c r="AO4" s="1"/>
      <c r="AP4" s="1"/>
      <c r="AQ4" s="1"/>
      <c r="AR4" s="1"/>
      <c r="AS4" s="1"/>
    </row>
    <row r="5" ht="18.0" customHeight="1">
      <c r="A5" s="3"/>
      <c r="B5" s="1"/>
      <c r="C5" s="3"/>
      <c r="D5" s="3"/>
      <c r="E5" s="3"/>
      <c r="F5" s="3"/>
      <c r="G5" s="4" t="s">
        <v>63</v>
      </c>
      <c r="H5" s="3"/>
      <c r="I5" s="17" t="s">
        <v>86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">
        <v>22.4</v>
      </c>
      <c r="AJ5" s="1"/>
      <c r="AK5" s="1"/>
      <c r="AL5" s="1"/>
      <c r="AM5" s="1"/>
      <c r="AN5" s="1"/>
      <c r="AO5" s="1"/>
      <c r="AP5" s="1"/>
      <c r="AQ5" s="1"/>
      <c r="AR5" s="1"/>
      <c r="AS5" s="1"/>
    </row>
    <row r="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">
        <v>19.2</v>
      </c>
      <c r="AJ6" s="1"/>
      <c r="AK6" s="1"/>
      <c r="AL6" s="1"/>
      <c r="AM6" s="1"/>
      <c r="AN6" s="1"/>
      <c r="AO6" s="1"/>
      <c r="AP6" s="1"/>
      <c r="AQ6" s="1"/>
      <c r="AR6" s="1"/>
      <c r="AS6" s="1"/>
    </row>
    <row r="7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6" t="str">
        <f>SUM(AI4:AI6)</f>
        <v>2376.4</v>
      </c>
      <c r="AJ7" s="1"/>
      <c r="AK7" s="1"/>
      <c r="AL7" s="1"/>
      <c r="AM7" s="1"/>
      <c r="AN7" s="1"/>
      <c r="AO7" s="1"/>
      <c r="AP7" s="1"/>
      <c r="AQ7" s="1"/>
      <c r="AR7" s="1"/>
      <c r="AS7" s="1"/>
    </row>
    <row r="8" ht="12.75" customHeight="1">
      <c r="A8" s="3"/>
      <c r="B8" s="3"/>
      <c r="C8" s="3"/>
      <c r="D8" s="3"/>
      <c r="E8" s="3"/>
      <c r="F8" s="3" t="s">
        <v>93</v>
      </c>
      <c r="G8" s="3" t="s">
        <v>94</v>
      </c>
      <c r="H8" s="3" t="s">
        <v>95</v>
      </c>
      <c r="I8" s="3" t="s">
        <v>17</v>
      </c>
      <c r="J8" s="3" t="s">
        <v>18</v>
      </c>
      <c r="K8" s="3" t="s">
        <v>19</v>
      </c>
      <c r="L8" s="3" t="s">
        <v>97</v>
      </c>
      <c r="M8" s="3" t="s">
        <v>98</v>
      </c>
      <c r="N8" s="18" t="s">
        <v>99</v>
      </c>
      <c r="O8" s="3" t="s">
        <v>100</v>
      </c>
      <c r="P8" s="3" t="s">
        <v>101</v>
      </c>
      <c r="Q8" s="3" t="s">
        <v>102</v>
      </c>
      <c r="R8" s="18" t="s">
        <v>26</v>
      </c>
      <c r="S8" s="3" t="s">
        <v>27</v>
      </c>
      <c r="T8" s="3" t="s">
        <v>28</v>
      </c>
      <c r="U8" s="3" t="s">
        <v>12</v>
      </c>
      <c r="V8" s="3" t="s">
        <v>103</v>
      </c>
      <c r="W8" s="3" t="s">
        <v>104</v>
      </c>
      <c r="X8" s="3" t="s">
        <v>29</v>
      </c>
      <c r="Y8" s="3" t="s">
        <v>30</v>
      </c>
      <c r="Z8" s="3" t="s">
        <v>31</v>
      </c>
      <c r="AA8" s="3" t="s">
        <v>32</v>
      </c>
      <c r="AB8" s="3" t="s">
        <v>105</v>
      </c>
      <c r="AC8" s="3"/>
      <c r="AD8" s="3"/>
      <c r="AE8" s="3"/>
      <c r="AF8" s="3"/>
      <c r="AG8" s="3"/>
      <c r="AH8" s="3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ht="15.75" customHeight="1">
      <c r="A9" s="3"/>
      <c r="B9" s="2" t="s">
        <v>4</v>
      </c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ht="15.75" customHeight="1">
      <c r="A10" s="3">
        <v>804.8</v>
      </c>
      <c r="B10" s="9" t="str">
        <f t="shared" ref="B10:B32" si="2">(C10*1000)/A10</f>
        <v>3.98</v>
      </c>
      <c r="C10" s="8" t="str">
        <f t="shared" ref="C10:C32" si="3">SUM(F10:AB10)</f>
        <v>3.2</v>
      </c>
      <c r="D10" s="3">
        <v>11.0</v>
      </c>
      <c r="E10" s="3" t="s">
        <v>113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v>3.2</v>
      </c>
      <c r="Y10" s="1"/>
      <c r="Z10" s="1"/>
      <c r="AA10" s="1"/>
      <c r="AB10" s="1"/>
      <c r="AC10" s="8" t="str">
        <f t="shared" ref="AC10:AC32" si="4">E10</f>
        <v>Northwest Christian</v>
      </c>
      <c r="AD10" s="3"/>
      <c r="AE10" s="3"/>
      <c r="AF10" s="3"/>
      <c r="AG10" s="3"/>
      <c r="AH10" s="3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ht="15.75" customHeight="1">
      <c r="A11" s="1">
        <v>804.8</v>
      </c>
      <c r="B11" s="9" t="str">
        <f t="shared" si="2"/>
        <v>126.74</v>
      </c>
      <c r="C11" s="8" t="str">
        <f t="shared" si="3"/>
        <v>102</v>
      </c>
      <c r="D11" s="20">
        <v>12.0</v>
      </c>
      <c r="E11" s="20" t="s">
        <v>123</v>
      </c>
      <c r="F11" s="20"/>
      <c r="G11" s="20"/>
      <c r="H11" s="20"/>
      <c r="I11" s="20"/>
      <c r="J11" s="20"/>
      <c r="K11" s="20"/>
      <c r="L11" s="20">
        <v>22.0</v>
      </c>
      <c r="M11" s="20">
        <v>10.0</v>
      </c>
      <c r="N11" s="20"/>
      <c r="O11" s="20"/>
      <c r="P11" s="20">
        <v>14.0</v>
      </c>
      <c r="Q11" s="20"/>
      <c r="R11" s="20"/>
      <c r="S11" s="20">
        <v>4.0</v>
      </c>
      <c r="T11" s="20">
        <v>8.0</v>
      </c>
      <c r="U11" s="20">
        <v>4.0</v>
      </c>
      <c r="V11" s="20">
        <v>22.0</v>
      </c>
      <c r="W11" s="20">
        <v>10.0</v>
      </c>
      <c r="X11" s="20">
        <v>8.0</v>
      </c>
      <c r="Y11" s="20"/>
      <c r="Z11" s="20"/>
      <c r="AA11" s="20"/>
      <c r="AB11" s="20"/>
      <c r="AC11" s="21" t="str">
        <f t="shared" si="4"/>
        <v>Pacific University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ht="15.75" customHeight="1">
      <c r="A12" s="1">
        <v>804.8</v>
      </c>
      <c r="B12" s="9" t="str">
        <f t="shared" si="2"/>
        <v>85.74</v>
      </c>
      <c r="C12" s="8" t="str">
        <f t="shared" si="3"/>
        <v>69</v>
      </c>
      <c r="D12" s="3">
        <v>13.0</v>
      </c>
      <c r="E12" s="3" t="s">
        <v>132</v>
      </c>
      <c r="F12" s="1">
        <v>4.0</v>
      </c>
      <c r="G12" s="1">
        <v>8.0</v>
      </c>
      <c r="H12" s="1">
        <v>6.0</v>
      </c>
      <c r="I12" s="1">
        <v>4.0</v>
      </c>
      <c r="J12" s="1"/>
      <c r="K12" s="1"/>
      <c r="L12" s="1"/>
      <c r="M12" s="1"/>
      <c r="N12" s="1"/>
      <c r="O12" s="1">
        <v>6.0</v>
      </c>
      <c r="P12" s="1"/>
      <c r="Q12" s="1"/>
      <c r="R12" s="1"/>
      <c r="S12" s="1">
        <v>8.0</v>
      </c>
      <c r="T12" s="1"/>
      <c r="U12" s="1">
        <v>10.0</v>
      </c>
      <c r="V12" s="1"/>
      <c r="W12" s="1"/>
      <c r="X12" s="1"/>
      <c r="Y12" s="1"/>
      <c r="Z12" s="1">
        <v>23.0</v>
      </c>
      <c r="AA12" s="1"/>
      <c r="AB12" s="1"/>
      <c r="AC12" s="8" t="str">
        <f t="shared" si="4"/>
        <v>University of Oregon</v>
      </c>
      <c r="AD12" s="3"/>
      <c r="AE12" s="3"/>
      <c r="AF12" s="3"/>
      <c r="AG12" s="3"/>
      <c r="AH12" s="3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ht="15.75" customHeight="1">
      <c r="A13" s="1">
        <v>804.8</v>
      </c>
      <c r="B13" s="9" t="str">
        <f t="shared" si="2"/>
        <v>19.88</v>
      </c>
      <c r="C13" s="8" t="str">
        <f t="shared" si="3"/>
        <v>16</v>
      </c>
      <c r="D13" s="20">
        <v>14.0</v>
      </c>
      <c r="E13" s="20" t="s">
        <v>134</v>
      </c>
      <c r="F13" s="20"/>
      <c r="G13" s="20"/>
      <c r="H13" s="20"/>
      <c r="I13" s="20"/>
      <c r="J13" s="20">
        <v>8.0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>
        <v>8.0</v>
      </c>
      <c r="X13" s="20"/>
      <c r="Y13" s="20"/>
      <c r="Z13" s="20"/>
      <c r="AA13" s="20"/>
      <c r="AB13" s="20"/>
      <c r="AC13" s="21" t="str">
        <f t="shared" si="4"/>
        <v>Lewis-Clark State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ht="15.75" customHeight="1">
      <c r="A14" s="1">
        <v>804.8</v>
      </c>
      <c r="B14" s="9" t="str">
        <f t="shared" si="2"/>
        <v>0.00</v>
      </c>
      <c r="C14" s="8" t="str">
        <f t="shared" si="3"/>
        <v>0</v>
      </c>
      <c r="D14" s="3">
        <v>15.0</v>
      </c>
      <c r="E14" s="3" t="s">
        <v>140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8" t="str">
        <f t="shared" si="4"/>
        <v>Spokane Falls Community College</v>
      </c>
      <c r="AD14" s="3"/>
      <c r="AE14" s="3"/>
      <c r="AF14" s="3"/>
      <c r="AG14" s="3"/>
      <c r="AH14" s="3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ht="15.75" customHeight="1">
      <c r="A15" s="1">
        <v>804.8</v>
      </c>
      <c r="B15" s="9" t="str">
        <f t="shared" si="2"/>
        <v>53.43</v>
      </c>
      <c r="C15" s="8" t="str">
        <f t="shared" si="3"/>
        <v>43</v>
      </c>
      <c r="D15" s="20">
        <v>16.0</v>
      </c>
      <c r="E15" s="20" t="s">
        <v>143</v>
      </c>
      <c r="F15" s="20"/>
      <c r="G15" s="20"/>
      <c r="H15" s="20"/>
      <c r="I15" s="20"/>
      <c r="J15" s="20"/>
      <c r="K15" s="20">
        <v>6.0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>
        <v>21.0</v>
      </c>
      <c r="Z15" s="20"/>
      <c r="AA15" s="20">
        <v>16.0</v>
      </c>
      <c r="AB15" s="20"/>
      <c r="AC15" s="21" t="str">
        <f t="shared" si="4"/>
        <v>Willamette University</v>
      </c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ht="15.75" customHeight="1">
      <c r="A16" s="1">
        <v>804.8</v>
      </c>
      <c r="B16" s="9" t="str">
        <f t="shared" si="2"/>
        <v>29.82</v>
      </c>
      <c r="C16" s="8" t="str">
        <f t="shared" si="3"/>
        <v>24</v>
      </c>
      <c r="D16" s="3">
        <v>17.0</v>
      </c>
      <c r="E16" s="3" t="s">
        <v>144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24.0</v>
      </c>
      <c r="AC16" s="8" t="str">
        <f t="shared" si="4"/>
        <v>University of Alaska</v>
      </c>
      <c r="AD16" s="3"/>
      <c r="AE16" s="3"/>
      <c r="AF16" s="3"/>
      <c r="AG16" s="3"/>
      <c r="AH16" s="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ht="15.75" customHeight="1">
      <c r="A17" s="1">
        <v>804.8</v>
      </c>
      <c r="B17" s="9" t="str">
        <f t="shared" si="2"/>
        <v>12.43</v>
      </c>
      <c r="C17" s="8" t="str">
        <f t="shared" si="3"/>
        <v>10</v>
      </c>
      <c r="D17" s="20">
        <v>18.0</v>
      </c>
      <c r="E17" s="20" t="s">
        <v>150</v>
      </c>
      <c r="F17" s="20"/>
      <c r="G17" s="20"/>
      <c r="H17" s="20"/>
      <c r="I17" s="20">
        <v>10.0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 t="str">
        <f t="shared" si="4"/>
        <v>Oregon State University</v>
      </c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ht="15.75" customHeight="1">
      <c r="A18" s="1">
        <v>804.8</v>
      </c>
      <c r="B18" s="9" t="str">
        <f t="shared" si="2"/>
        <v>107.36</v>
      </c>
      <c r="C18" s="8" t="str">
        <f t="shared" si="3"/>
        <v>86.4</v>
      </c>
      <c r="D18" s="3">
        <v>19.0</v>
      </c>
      <c r="E18" s="3" t="s">
        <v>156</v>
      </c>
      <c r="F18" s="1"/>
      <c r="G18" s="1">
        <v>10.0</v>
      </c>
      <c r="H18" s="1"/>
      <c r="I18" s="1"/>
      <c r="J18" s="1"/>
      <c r="K18" s="1"/>
      <c r="L18" s="1">
        <v>10.0</v>
      </c>
      <c r="M18" s="1">
        <v>18.0</v>
      </c>
      <c r="N18" s="1"/>
      <c r="O18" s="1">
        <v>26.0</v>
      </c>
      <c r="P18" s="1">
        <v>10.0</v>
      </c>
      <c r="Q18" s="1"/>
      <c r="R18" s="1"/>
      <c r="S18" s="1">
        <v>6.0</v>
      </c>
      <c r="T18" s="1"/>
      <c r="U18" s="1"/>
      <c r="V18" s="1"/>
      <c r="W18" s="1"/>
      <c r="X18" s="1">
        <v>6.4</v>
      </c>
      <c r="Y18" s="1"/>
      <c r="Z18" s="1"/>
      <c r="AA18" s="1"/>
      <c r="AB18" s="1"/>
      <c r="AC18" s="8" t="str">
        <f t="shared" si="4"/>
        <v>Utah State University</v>
      </c>
      <c r="AD18" s="3"/>
      <c r="AE18" s="3"/>
      <c r="AF18" s="3"/>
      <c r="AG18" s="3"/>
      <c r="AH18" s="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ht="15.75" customHeight="1">
      <c r="A19" s="1">
        <v>804.8</v>
      </c>
      <c r="B19" s="9" t="str">
        <f t="shared" si="2"/>
        <v>39.51</v>
      </c>
      <c r="C19" s="8" t="str">
        <f t="shared" si="3"/>
        <v>31.8</v>
      </c>
      <c r="D19" s="20">
        <v>20.0</v>
      </c>
      <c r="E19" s="20" t="s">
        <v>114</v>
      </c>
      <c r="F19" s="20">
        <v>8.0</v>
      </c>
      <c r="G19" s="20"/>
      <c r="H19" s="20"/>
      <c r="I19" s="20">
        <v>4.0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>
        <v>6.0</v>
      </c>
      <c r="W19" s="20"/>
      <c r="X19" s="20">
        <v>4.8</v>
      </c>
      <c r="Y19" s="20">
        <v>9.0</v>
      </c>
      <c r="Z19" s="20"/>
      <c r="AA19" s="20"/>
      <c r="AB19" s="20"/>
      <c r="AC19" s="21" t="str">
        <f t="shared" si="4"/>
        <v>Humboldt State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ht="15.75" customHeight="1">
      <c r="A20" s="1">
        <v>804.8</v>
      </c>
      <c r="B20" s="9" t="str">
        <f t="shared" si="2"/>
        <v>64.61</v>
      </c>
      <c r="C20" s="8" t="str">
        <f t="shared" si="3"/>
        <v>52</v>
      </c>
      <c r="D20" s="3">
        <v>21.0</v>
      </c>
      <c r="E20" s="3" t="s">
        <v>133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14.0</v>
      </c>
      <c r="AA20" s="1">
        <v>38.0</v>
      </c>
      <c r="AB20" s="1"/>
      <c r="AC20" s="8" t="str">
        <f t="shared" si="4"/>
        <v>Western Washington</v>
      </c>
      <c r="AD20" s="3"/>
      <c r="AE20" s="3"/>
      <c r="AF20" s="3"/>
      <c r="AG20" s="3"/>
      <c r="AH20" s="3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ht="15.75" customHeight="1">
      <c r="A21" s="1">
        <v>804.8</v>
      </c>
      <c r="B21" s="9" t="str">
        <f t="shared" si="2"/>
        <v>14.91</v>
      </c>
      <c r="C21" s="8" t="str">
        <f t="shared" si="3"/>
        <v>12</v>
      </c>
      <c r="D21" s="20">
        <v>22.0</v>
      </c>
      <c r="E21" s="20" t="s">
        <v>163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>
        <v>12.0</v>
      </c>
      <c r="AC21" s="21" t="str">
        <f t="shared" si="4"/>
        <v>Portland State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ht="15.75" customHeight="1">
      <c r="A22" s="1">
        <v>804.8</v>
      </c>
      <c r="B22" s="9" t="str">
        <f t="shared" si="2"/>
        <v>12.43</v>
      </c>
      <c r="C22" s="8" t="str">
        <f t="shared" si="3"/>
        <v>10</v>
      </c>
      <c r="D22" s="3">
        <v>23.0</v>
      </c>
      <c r="E22" s="3" t="s">
        <v>164</v>
      </c>
      <c r="F22" s="1"/>
      <c r="G22" s="1">
        <v>4.0</v>
      </c>
      <c r="H22" s="1"/>
      <c r="I22" s="1"/>
      <c r="J22" s="1">
        <v>6.0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8" t="str">
        <f t="shared" si="4"/>
        <v>Northwest Nazarene</v>
      </c>
      <c r="AD22" s="3"/>
      <c r="AE22" s="3"/>
      <c r="AF22" s="3"/>
      <c r="AG22" s="3"/>
      <c r="AH22" s="3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ht="15.75" customHeight="1">
      <c r="A23" s="1">
        <v>804.8</v>
      </c>
      <c r="B23" s="9" t="str">
        <f t="shared" si="2"/>
        <v>81.26</v>
      </c>
      <c r="C23" s="8" t="str">
        <f t="shared" si="3"/>
        <v>65.4</v>
      </c>
      <c r="D23" s="20">
        <v>24.0</v>
      </c>
      <c r="E23" s="20" t="s">
        <v>170</v>
      </c>
      <c r="F23" s="20"/>
      <c r="G23" s="20"/>
      <c r="H23" s="20">
        <v>4.0</v>
      </c>
      <c r="I23" s="20"/>
      <c r="J23" s="20">
        <v>10.0</v>
      </c>
      <c r="K23" s="20">
        <v>4.0</v>
      </c>
      <c r="L23" s="20">
        <v>4.0</v>
      </c>
      <c r="M23" s="20">
        <v>4.0</v>
      </c>
      <c r="N23" s="20"/>
      <c r="O23" s="20"/>
      <c r="P23" s="20">
        <v>4.0</v>
      </c>
      <c r="Q23" s="20">
        <v>8.4</v>
      </c>
      <c r="R23" s="20"/>
      <c r="S23" s="20"/>
      <c r="T23" s="20">
        <v>4.0</v>
      </c>
      <c r="U23" s="20">
        <v>12.0</v>
      </c>
      <c r="V23" s="20"/>
      <c r="W23" s="20">
        <v>4.0</v>
      </c>
      <c r="X23" s="20"/>
      <c r="Y23" s="20"/>
      <c r="Z23" s="20"/>
      <c r="AA23" s="20">
        <v>7.0</v>
      </c>
      <c r="AB23" s="20"/>
      <c r="AC23" s="21" t="str">
        <f t="shared" si="4"/>
        <v>Lewis &amp; Clark College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ht="15.75" customHeight="1">
      <c r="A24" s="1">
        <v>804.8</v>
      </c>
      <c r="B24" s="9" t="str">
        <f t="shared" si="2"/>
        <v>18.64</v>
      </c>
      <c r="C24" s="8" t="str">
        <f t="shared" si="3"/>
        <v>15</v>
      </c>
      <c r="D24" s="3">
        <v>25.0</v>
      </c>
      <c r="E24" s="3" t="s">
        <v>178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6.0</v>
      </c>
      <c r="V24" s="1"/>
      <c r="W24" s="1"/>
      <c r="X24" s="1"/>
      <c r="Y24" s="1"/>
      <c r="Z24" s="1"/>
      <c r="AA24" s="1"/>
      <c r="AB24" s="1">
        <v>9.0</v>
      </c>
      <c r="AC24" s="8" t="str">
        <f t="shared" si="4"/>
        <v>Seattle University</v>
      </c>
      <c r="AD24" s="3"/>
      <c r="AE24" s="3"/>
      <c r="AF24" s="3"/>
      <c r="AG24" s="3"/>
      <c r="AH24" s="3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ht="15.75" customHeight="1">
      <c r="A25" s="1">
        <v>804.8</v>
      </c>
      <c r="B25" s="9" t="str">
        <f t="shared" si="2"/>
        <v>0.00</v>
      </c>
      <c r="C25" s="8" t="str">
        <f t="shared" si="3"/>
        <v>0</v>
      </c>
      <c r="D25" s="20">
        <v>26.0</v>
      </c>
      <c r="E25" s="20" t="s">
        <v>179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1" t="str">
        <f t="shared" si="4"/>
        <v>Reed College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ht="15.75" customHeight="1">
      <c r="A26" s="1">
        <v>804.8</v>
      </c>
      <c r="B26" s="9" t="str">
        <f t="shared" si="2"/>
        <v>29.82</v>
      </c>
      <c r="C26" s="8" t="str">
        <f t="shared" si="3"/>
        <v>24</v>
      </c>
      <c r="D26" s="3">
        <v>27.0</v>
      </c>
      <c r="E26" s="3" t="s">
        <v>186</v>
      </c>
      <c r="F26" s="1"/>
      <c r="G26" s="1">
        <v>6.0</v>
      </c>
      <c r="H26" s="1"/>
      <c r="I26" s="1"/>
      <c r="J26" s="1">
        <v>4.0</v>
      </c>
      <c r="K26" s="1"/>
      <c r="L26" s="1"/>
      <c r="M26" s="1">
        <v>4.0</v>
      </c>
      <c r="N26" s="1"/>
      <c r="O26" s="1">
        <v>4.0</v>
      </c>
      <c r="P26" s="1"/>
      <c r="Q26" s="1">
        <v>6.0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8" t="str">
        <f t="shared" si="4"/>
        <v>Clark College</v>
      </c>
      <c r="AD26" s="3"/>
      <c r="AE26" s="3"/>
      <c r="AF26" s="3"/>
      <c r="AG26" s="3"/>
      <c r="AH26" s="3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ht="15.75" customHeight="1">
      <c r="A27" s="1">
        <v>804.8</v>
      </c>
      <c r="B27" s="9" t="str">
        <f t="shared" si="2"/>
        <v>34.79</v>
      </c>
      <c r="C27" s="8" t="str">
        <f t="shared" si="3"/>
        <v>28</v>
      </c>
      <c r="D27" s="20">
        <v>28.0</v>
      </c>
      <c r="E27" s="20" t="s">
        <v>193</v>
      </c>
      <c r="F27" s="20"/>
      <c r="G27" s="20"/>
      <c r="H27" s="20">
        <v>4.0</v>
      </c>
      <c r="I27" s="20">
        <v>4.0</v>
      </c>
      <c r="J27" s="20"/>
      <c r="K27" s="20"/>
      <c r="L27" s="20"/>
      <c r="M27" s="20"/>
      <c r="N27" s="20"/>
      <c r="O27" s="20"/>
      <c r="P27" s="20">
        <v>8.0</v>
      </c>
      <c r="Q27" s="20"/>
      <c r="R27" s="20"/>
      <c r="S27" s="20"/>
      <c r="T27" s="20">
        <v>8.0</v>
      </c>
      <c r="U27" s="20"/>
      <c r="V27" s="20"/>
      <c r="W27" s="20">
        <v>4.0</v>
      </c>
      <c r="X27" s="20"/>
      <c r="Y27" s="20"/>
      <c r="Z27" s="20"/>
      <c r="AA27" s="20"/>
      <c r="AB27" s="20"/>
      <c r="AC27" s="21" t="str">
        <f t="shared" si="4"/>
        <v>Linfield College</v>
      </c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ht="15.75" customHeight="1">
      <c r="A28" s="1">
        <v>804.8</v>
      </c>
      <c r="B28" s="9" t="str">
        <f t="shared" si="2"/>
        <v>0.00</v>
      </c>
      <c r="C28" s="8" t="str">
        <f t="shared" si="3"/>
        <v>0</v>
      </c>
      <c r="D28" s="3">
        <v>29.0</v>
      </c>
      <c r="E28" s="3" t="s">
        <v>200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8" t="str">
        <f t="shared" si="4"/>
        <v>University of Washington</v>
      </c>
      <c r="AD28" s="3"/>
      <c r="AE28" s="3"/>
      <c r="AF28" s="3"/>
      <c r="AG28" s="3"/>
      <c r="AH28" s="3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ht="15.75" customHeight="1">
      <c r="A29" s="1">
        <v>804.8</v>
      </c>
      <c r="B29" s="9" t="str">
        <f t="shared" si="2"/>
        <v>0.00</v>
      </c>
      <c r="C29" s="8" t="str">
        <f t="shared" si="3"/>
        <v>0</v>
      </c>
      <c r="D29" s="20">
        <v>30.0</v>
      </c>
      <c r="E29" s="20" t="s">
        <v>177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 t="str">
        <f t="shared" si="4"/>
        <v>Pacific Lutheran</v>
      </c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ht="15.75" customHeight="1">
      <c r="A30" s="3">
        <v>804.8</v>
      </c>
      <c r="B30" s="9" t="str">
        <f t="shared" si="2"/>
        <v>254.72</v>
      </c>
      <c r="C30" s="8" t="str">
        <f t="shared" si="3"/>
        <v>205</v>
      </c>
      <c r="D30" s="3">
        <v>31.0</v>
      </c>
      <c r="E30" s="3" t="s">
        <v>203</v>
      </c>
      <c r="F30" s="3">
        <v>16.0</v>
      </c>
      <c r="G30" s="3">
        <v>8.0</v>
      </c>
      <c r="H30" s="3">
        <v>18.0</v>
      </c>
      <c r="I30" s="3">
        <v>14.0</v>
      </c>
      <c r="J30" s="3">
        <v>8.0</v>
      </c>
      <c r="K30" s="3">
        <v>22.0</v>
      </c>
      <c r="L30" s="3">
        <v>0.0</v>
      </c>
      <c r="M30" s="3">
        <v>0.0</v>
      </c>
      <c r="N30" s="3"/>
      <c r="O30" s="3">
        <v>0.0</v>
      </c>
      <c r="P30" s="3">
        <v>0.0</v>
      </c>
      <c r="Q30" s="3">
        <v>0.0</v>
      </c>
      <c r="R30" s="3"/>
      <c r="S30" s="3">
        <v>18.0</v>
      </c>
      <c r="T30" s="3">
        <v>16.0</v>
      </c>
      <c r="U30" s="3">
        <v>0.0</v>
      </c>
      <c r="V30" s="3">
        <v>8.0</v>
      </c>
      <c r="W30" s="3">
        <v>14.0</v>
      </c>
      <c r="X30" s="3">
        <v>0.0</v>
      </c>
      <c r="Y30" s="3">
        <v>15.0</v>
      </c>
      <c r="Z30" s="3">
        <v>36.0</v>
      </c>
      <c r="AA30" s="3">
        <v>12.0</v>
      </c>
      <c r="AB30" s="3">
        <v>0.0</v>
      </c>
      <c r="AC30" s="8" t="str">
        <f t="shared" si="4"/>
        <v>Carroll College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ht="15.75" customHeight="1">
      <c r="A31" s="1">
        <v>804.8</v>
      </c>
      <c r="B31" s="9" t="str">
        <f t="shared" si="2"/>
        <v>4.97</v>
      </c>
      <c r="C31" s="8" t="str">
        <f t="shared" si="3"/>
        <v>4</v>
      </c>
      <c r="D31" s="20">
        <v>32.0</v>
      </c>
      <c r="E31" s="20" t="s">
        <v>106</v>
      </c>
      <c r="F31" s="20"/>
      <c r="G31" s="20"/>
      <c r="H31" s="20"/>
      <c r="I31" s="20"/>
      <c r="J31" s="20"/>
      <c r="K31" s="20">
        <v>4.0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 t="str">
        <f t="shared" si="4"/>
        <v>George Fox</v>
      </c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ht="15.75" customHeight="1">
      <c r="A32" s="1">
        <v>804.8</v>
      </c>
      <c r="B32" s="9" t="str">
        <f t="shared" si="2"/>
        <v>4.97</v>
      </c>
      <c r="C32" s="8" t="str">
        <f t="shared" si="3"/>
        <v>4</v>
      </c>
      <c r="D32" s="3">
        <v>33.0</v>
      </c>
      <c r="E32" s="3" t="s">
        <v>209</v>
      </c>
      <c r="F32" s="1">
        <v>4.0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8" t="str">
        <f t="shared" si="4"/>
        <v>Lane Community College</v>
      </c>
      <c r="AD32" s="3"/>
      <c r="AE32" s="3"/>
      <c r="AF32" s="3"/>
      <c r="AG32" s="3"/>
      <c r="AH32" s="3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ht="12.75" customHeight="1">
      <c r="A33" s="3"/>
      <c r="B33" s="3"/>
      <c r="C33" s="8" t="str">
        <f t="shared" ref="C33:C34" si="5">SUM(F33:AA33)</f>
        <v>0</v>
      </c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D33" s="3"/>
      <c r="AE33" s="3"/>
      <c r="AF33" s="3"/>
      <c r="AG33" s="3"/>
      <c r="AH33" s="3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ht="12.75" customHeight="1">
      <c r="A34" s="3"/>
      <c r="B34" s="11" t="str">
        <f>SUM(B10:B33)</f>
        <v>1000.00</v>
      </c>
      <c r="C34" s="8" t="str">
        <f t="shared" si="5"/>
        <v>759.8</v>
      </c>
      <c r="D34" s="3"/>
      <c r="E34" s="3"/>
      <c r="F34" s="3">
        <v>32.0</v>
      </c>
      <c r="G34" s="3">
        <v>36.0</v>
      </c>
      <c r="H34" s="3">
        <v>32.0</v>
      </c>
      <c r="I34" s="3">
        <v>36.0</v>
      </c>
      <c r="J34" s="3">
        <v>36.0</v>
      </c>
      <c r="K34" s="3">
        <v>36.0</v>
      </c>
      <c r="L34" s="3">
        <v>36.0</v>
      </c>
      <c r="M34" s="3">
        <v>36.0</v>
      </c>
      <c r="N34" s="3"/>
      <c r="O34" s="3">
        <v>36.0</v>
      </c>
      <c r="P34" s="3">
        <v>36.0</v>
      </c>
      <c r="Q34" s="3">
        <v>14.4</v>
      </c>
      <c r="R34" s="3"/>
      <c r="S34" s="3">
        <v>36.0</v>
      </c>
      <c r="T34" s="3">
        <v>36.0</v>
      </c>
      <c r="U34" s="3">
        <v>32.0</v>
      </c>
      <c r="V34" s="3">
        <v>36.0</v>
      </c>
      <c r="W34" s="3">
        <v>40.0</v>
      </c>
      <c r="X34" s="3">
        <v>22.4</v>
      </c>
      <c r="Y34" s="3">
        <v>45.0</v>
      </c>
      <c r="Z34" s="3">
        <v>73.0</v>
      </c>
      <c r="AA34" s="3">
        <v>73.0</v>
      </c>
      <c r="AB34" s="3">
        <v>45.0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ht="12.75" customHeight="1">
      <c r="A35" s="3"/>
      <c r="B35" s="3"/>
      <c r="C35" s="3"/>
      <c r="D35" s="3"/>
      <c r="E35" s="3"/>
      <c r="F35" s="6" t="str">
        <f t="shared" ref="F35:AA35" si="6">F43</f>
        <v>32</v>
      </c>
      <c r="G35" s="6" t="str">
        <f t="shared" si="6"/>
        <v>36</v>
      </c>
      <c r="H35" s="6" t="str">
        <f t="shared" si="6"/>
        <v>32</v>
      </c>
      <c r="I35" s="6" t="str">
        <f t="shared" si="6"/>
        <v>36</v>
      </c>
      <c r="J35" s="6" t="str">
        <f t="shared" si="6"/>
        <v>36</v>
      </c>
      <c r="K35" s="6" t="str">
        <f t="shared" si="6"/>
        <v>36</v>
      </c>
      <c r="L35" s="6" t="str">
        <f t="shared" si="6"/>
        <v>36</v>
      </c>
      <c r="M35" s="6" t="str">
        <f t="shared" si="6"/>
        <v>36</v>
      </c>
      <c r="N35" s="6" t="str">
        <f t="shared" si="6"/>
        <v>0</v>
      </c>
      <c r="O35" s="6" t="str">
        <f t="shared" si="6"/>
        <v>36</v>
      </c>
      <c r="P35" s="6" t="str">
        <f t="shared" si="6"/>
        <v>36</v>
      </c>
      <c r="Q35" s="6" t="str">
        <f t="shared" si="6"/>
        <v>14.4</v>
      </c>
      <c r="R35" s="6" t="str">
        <f t="shared" si="6"/>
        <v>0</v>
      </c>
      <c r="S35" s="6" t="str">
        <f t="shared" si="6"/>
        <v>36</v>
      </c>
      <c r="T35" s="6" t="str">
        <f t="shared" si="6"/>
        <v>36</v>
      </c>
      <c r="U35" s="6" t="str">
        <f t="shared" si="6"/>
        <v>32</v>
      </c>
      <c r="V35" s="6" t="str">
        <f t="shared" si="6"/>
        <v>36</v>
      </c>
      <c r="W35" s="6" t="str">
        <f t="shared" si="6"/>
        <v>40</v>
      </c>
      <c r="X35" s="6" t="str">
        <f t="shared" si="6"/>
        <v>22.4</v>
      </c>
      <c r="Y35" s="6" t="str">
        <f t="shared" si="6"/>
        <v>45</v>
      </c>
      <c r="Z35" s="6" t="str">
        <f t="shared" si="6"/>
        <v>73</v>
      </c>
      <c r="AA35" s="6" t="str">
        <f t="shared" si="6"/>
        <v>73</v>
      </c>
      <c r="AB35" s="1"/>
      <c r="AC35" s="3"/>
      <c r="AD35" s="3"/>
      <c r="AE35" s="3"/>
      <c r="AF35" s="3"/>
      <c r="AG35" s="3"/>
      <c r="AH35" s="3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ht="12.75" customHeight="1">
      <c r="A36" s="3"/>
      <c r="B36" s="3"/>
      <c r="C36" s="3"/>
      <c r="D36" s="3"/>
      <c r="E36" s="3"/>
      <c r="F36" s="6" t="str">
        <f t="shared" ref="F36:AA36" si="7">F34-F35</f>
        <v>0</v>
      </c>
      <c r="G36" s="6" t="str">
        <f t="shared" si="7"/>
        <v>0</v>
      </c>
      <c r="H36" s="6" t="str">
        <f t="shared" si="7"/>
        <v>0</v>
      </c>
      <c r="I36" s="6" t="str">
        <f t="shared" si="7"/>
        <v>0</v>
      </c>
      <c r="J36" s="6" t="str">
        <f t="shared" si="7"/>
        <v>0</v>
      </c>
      <c r="K36" s="6" t="str">
        <f t="shared" si="7"/>
        <v>0</v>
      </c>
      <c r="L36" s="6" t="str">
        <f t="shared" si="7"/>
        <v>0</v>
      </c>
      <c r="M36" s="6" t="str">
        <f t="shared" si="7"/>
        <v>0</v>
      </c>
      <c r="N36" s="6" t="str">
        <f t="shared" si="7"/>
        <v>0</v>
      </c>
      <c r="O36" s="6" t="str">
        <f t="shared" si="7"/>
        <v>0</v>
      </c>
      <c r="P36" s="6" t="str">
        <f t="shared" si="7"/>
        <v>0</v>
      </c>
      <c r="Q36" s="6" t="str">
        <f t="shared" si="7"/>
        <v>0</v>
      </c>
      <c r="R36" s="6" t="str">
        <f t="shared" si="7"/>
        <v>0</v>
      </c>
      <c r="S36" s="6" t="str">
        <f t="shared" si="7"/>
        <v>0</v>
      </c>
      <c r="T36" s="6" t="str">
        <f t="shared" si="7"/>
        <v>0</v>
      </c>
      <c r="U36" s="6" t="str">
        <f t="shared" si="7"/>
        <v>0</v>
      </c>
      <c r="V36" s="6" t="str">
        <f t="shared" si="7"/>
        <v>0</v>
      </c>
      <c r="W36" s="6" t="str">
        <f t="shared" si="7"/>
        <v>0</v>
      </c>
      <c r="X36" s="6" t="str">
        <f t="shared" si="7"/>
        <v>0</v>
      </c>
      <c r="Y36" s="6" t="str">
        <f t="shared" si="7"/>
        <v>0</v>
      </c>
      <c r="Z36" s="6" t="str">
        <f t="shared" si="7"/>
        <v>0</v>
      </c>
      <c r="AA36" s="6" t="str">
        <f t="shared" si="7"/>
        <v>0</v>
      </c>
      <c r="AB36" s="1"/>
      <c r="AC36" s="3"/>
      <c r="AD36" s="3"/>
      <c r="AE36" s="3"/>
      <c r="AF36" s="3"/>
      <c r="AG36" s="3"/>
      <c r="AH36" s="3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ht="12.75" customHeight="1">
      <c r="A37" s="3"/>
      <c r="B37" s="3"/>
      <c r="C37" s="3"/>
      <c r="D37" s="3"/>
      <c r="E37" s="3"/>
      <c r="F37" s="6" t="str">
        <f t="shared" ref="F37:AA37" si="8">F8</f>
        <v>N Ext</v>
      </c>
      <c r="G37" s="6" t="str">
        <f t="shared" si="8"/>
        <v>J Ext</v>
      </c>
      <c r="H37" s="6" t="str">
        <f t="shared" si="8"/>
        <v>O Ext</v>
      </c>
      <c r="I37" s="6" t="str">
        <f t="shared" si="8"/>
        <v>N Imp</v>
      </c>
      <c r="J37" s="6" t="str">
        <f t="shared" si="8"/>
        <v>J Imp</v>
      </c>
      <c r="K37" s="6" t="str">
        <f t="shared" si="8"/>
        <v>O Imp</v>
      </c>
      <c r="L37" s="6" t="str">
        <f t="shared" si="8"/>
        <v>O ADS</v>
      </c>
      <c r="M37" s="6" t="str">
        <f t="shared" si="8"/>
        <v>O Inf</v>
      </c>
      <c r="N37" s="6" t="str">
        <f t="shared" si="8"/>
        <v>N Per</v>
      </c>
      <c r="O37" s="6" t="str">
        <f t="shared" si="8"/>
        <v>J Per</v>
      </c>
      <c r="P37" s="6" t="str">
        <f t="shared" si="8"/>
        <v>O Per</v>
      </c>
      <c r="Q37" s="6" t="str">
        <f t="shared" si="8"/>
        <v>O CA</v>
      </c>
      <c r="R37" s="6" t="str">
        <f t="shared" si="8"/>
        <v>N Prose</v>
      </c>
      <c r="S37" s="6" t="str">
        <f t="shared" si="8"/>
        <v>J Prose</v>
      </c>
      <c r="T37" s="6" t="str">
        <f t="shared" si="8"/>
        <v>O Prose</v>
      </c>
      <c r="U37" s="6" t="str">
        <f t="shared" si="8"/>
        <v>O DI</v>
      </c>
      <c r="V37" s="6" t="str">
        <f t="shared" si="8"/>
        <v>O POI</v>
      </c>
      <c r="W37" s="6" t="str">
        <f t="shared" si="8"/>
        <v>O Poe</v>
      </c>
      <c r="X37" s="6" t="str">
        <f t="shared" si="8"/>
        <v>O Duo</v>
      </c>
      <c r="Y37" s="6" t="str">
        <f t="shared" si="8"/>
        <v>N Parli</v>
      </c>
      <c r="Z37" s="6" t="str">
        <f t="shared" si="8"/>
        <v>J Parli</v>
      </c>
      <c r="AA37" s="6" t="str">
        <f t="shared" si="8"/>
        <v>O Parli</v>
      </c>
      <c r="AB37" s="1"/>
      <c r="AC37" s="3" t="s">
        <v>265</v>
      </c>
      <c r="AD37" s="3"/>
      <c r="AE37" s="3"/>
      <c r="AF37" s="3"/>
      <c r="AG37" s="3"/>
      <c r="AH37" s="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ht="12.75" customHeight="1">
      <c r="A38" s="3"/>
      <c r="B38" s="11" t="str">
        <f>SUM(B10:B37)</f>
        <v>2000.00</v>
      </c>
      <c r="C38" s="3">
        <v>791.4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ht="12.75" customHeight="1">
      <c r="A39" s="3"/>
      <c r="B39" s="3"/>
      <c r="C39" s="3"/>
      <c r="D39" s="3"/>
      <c r="E39" s="3" t="s">
        <v>214</v>
      </c>
      <c r="F39" s="3">
        <v>10.0</v>
      </c>
      <c r="G39" s="3">
        <v>17.0</v>
      </c>
      <c r="H39" s="3">
        <v>11.0</v>
      </c>
      <c r="I39" s="3">
        <v>21.0</v>
      </c>
      <c r="J39" s="3">
        <v>21.0</v>
      </c>
      <c r="K39" s="3">
        <v>15.0</v>
      </c>
      <c r="L39" s="3">
        <v>22.0</v>
      </c>
      <c r="M39" s="3">
        <v>16.0</v>
      </c>
      <c r="N39" s="3">
        <v>0.0</v>
      </c>
      <c r="O39" s="3">
        <v>20.0</v>
      </c>
      <c r="P39" s="3">
        <v>17.0</v>
      </c>
      <c r="Q39" s="3">
        <v>6.0</v>
      </c>
      <c r="R39" s="3">
        <v>0.0</v>
      </c>
      <c r="S39" s="3">
        <v>22.0</v>
      </c>
      <c r="T39" s="3">
        <v>21.0</v>
      </c>
      <c r="U39" s="3">
        <v>10.0</v>
      </c>
      <c r="V39" s="3">
        <v>13.0</v>
      </c>
      <c r="W39" s="3">
        <v>14.0</v>
      </c>
      <c r="X39" s="3">
        <v>8.0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ht="12.75" customHeight="1">
      <c r="A40" s="3"/>
      <c r="B40" s="3"/>
      <c r="C40" s="3"/>
      <c r="D40" s="3"/>
      <c r="E40" s="3" t="s">
        <v>215</v>
      </c>
      <c r="F40" s="3">
        <v>1.0</v>
      </c>
      <c r="G40" s="3">
        <v>1.0</v>
      </c>
      <c r="H40" s="3">
        <v>1.0</v>
      </c>
      <c r="I40" s="3">
        <v>1.0</v>
      </c>
      <c r="J40" s="3">
        <v>1.0</v>
      </c>
      <c r="K40" s="3">
        <v>1.0</v>
      </c>
      <c r="L40" s="3">
        <v>1.0</v>
      </c>
      <c r="M40" s="3">
        <v>1.0</v>
      </c>
      <c r="N40" s="3">
        <v>0.0</v>
      </c>
      <c r="O40" s="3">
        <v>1.0</v>
      </c>
      <c r="P40" s="3">
        <v>1.0</v>
      </c>
      <c r="Q40" s="3">
        <v>0.6</v>
      </c>
      <c r="R40" s="3">
        <v>0.0</v>
      </c>
      <c r="S40" s="3">
        <v>1.0</v>
      </c>
      <c r="T40" s="3">
        <v>1.0</v>
      </c>
      <c r="U40" s="3">
        <v>1.0</v>
      </c>
      <c r="V40" s="3">
        <v>1.0</v>
      </c>
      <c r="W40" s="3">
        <v>1.0</v>
      </c>
      <c r="X40" s="3">
        <v>0.8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ht="12.75" customHeight="1">
      <c r="A41" s="3"/>
      <c r="B41" s="3"/>
      <c r="C41" s="3"/>
      <c r="D41" s="3"/>
      <c r="E41" s="3" t="s">
        <v>216</v>
      </c>
      <c r="F41" s="3">
        <v>5.0</v>
      </c>
      <c r="G41" s="3">
        <v>6.0</v>
      </c>
      <c r="H41" s="3">
        <v>5.0</v>
      </c>
      <c r="I41" s="3">
        <v>6.0</v>
      </c>
      <c r="J41" s="3">
        <v>6.0</v>
      </c>
      <c r="K41" s="3">
        <v>6.0</v>
      </c>
      <c r="L41" s="3">
        <v>6.0</v>
      </c>
      <c r="M41" s="3">
        <v>6.0</v>
      </c>
      <c r="N41" s="3">
        <v>0.0</v>
      </c>
      <c r="O41" s="3">
        <v>6.0</v>
      </c>
      <c r="P41" s="3">
        <v>6.0</v>
      </c>
      <c r="Q41" s="3">
        <v>3.0</v>
      </c>
      <c r="R41" s="3">
        <v>0.0</v>
      </c>
      <c r="S41" s="3">
        <v>6.0</v>
      </c>
      <c r="T41" s="3">
        <v>6.0</v>
      </c>
      <c r="U41" s="3">
        <v>6.0</v>
      </c>
      <c r="V41" s="3">
        <v>6.0</v>
      </c>
      <c r="W41" s="3">
        <v>7.0</v>
      </c>
      <c r="X41" s="3">
        <v>4.0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ht="12.75" customHeight="1">
      <c r="A42" s="3"/>
      <c r="B42" s="3"/>
      <c r="C42" s="8" t="str">
        <f>SUM(F42:AB42)</f>
        <v>804.8</v>
      </c>
      <c r="D42" s="3"/>
      <c r="E42" s="3" t="s">
        <v>220</v>
      </c>
      <c r="F42" s="3">
        <v>32.0</v>
      </c>
      <c r="G42" s="3">
        <v>36.0</v>
      </c>
      <c r="H42" s="3">
        <v>32.0</v>
      </c>
      <c r="I42" s="3">
        <v>36.0</v>
      </c>
      <c r="J42" s="3">
        <v>36.0</v>
      </c>
      <c r="K42" s="3">
        <v>36.0</v>
      </c>
      <c r="L42" s="3">
        <v>36.0</v>
      </c>
      <c r="M42" s="3">
        <v>36.0</v>
      </c>
      <c r="N42" s="3">
        <v>0.0</v>
      </c>
      <c r="O42" s="3">
        <v>36.0</v>
      </c>
      <c r="P42" s="3">
        <v>36.0</v>
      </c>
      <c r="Q42" s="3">
        <v>14.4</v>
      </c>
      <c r="R42" s="3">
        <v>0.0</v>
      </c>
      <c r="S42" s="3">
        <v>36.0</v>
      </c>
      <c r="T42" s="3">
        <v>36.0</v>
      </c>
      <c r="U42" s="3">
        <v>32.0</v>
      </c>
      <c r="V42" s="3">
        <v>36.0</v>
      </c>
      <c r="W42" s="3">
        <v>40.0</v>
      </c>
      <c r="X42" s="3">
        <v>22.4</v>
      </c>
      <c r="Y42" s="3">
        <v>45.0</v>
      </c>
      <c r="Z42" s="3">
        <v>73.0</v>
      </c>
      <c r="AA42" s="3">
        <v>73.0</v>
      </c>
      <c r="AB42" s="3">
        <v>45.0</v>
      </c>
      <c r="AC42" s="3"/>
      <c r="AD42" s="3"/>
      <c r="AE42" s="3"/>
      <c r="AF42" s="3"/>
      <c r="AG42" s="3"/>
      <c r="AH42" s="3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ht="12.75" customHeight="1">
      <c r="A43" s="3"/>
      <c r="B43" s="3"/>
      <c r="C43" s="3"/>
      <c r="D43" s="3"/>
      <c r="E43" s="3" t="s">
        <v>223</v>
      </c>
      <c r="F43" s="8" t="str">
        <f t="shared" ref="F43:AB43" si="9">SUM(F10:F32)</f>
        <v>32</v>
      </c>
      <c r="G43" s="8" t="str">
        <f t="shared" si="9"/>
        <v>36</v>
      </c>
      <c r="H43" s="8" t="str">
        <f t="shared" si="9"/>
        <v>32</v>
      </c>
      <c r="I43" s="8" t="str">
        <f t="shared" si="9"/>
        <v>36</v>
      </c>
      <c r="J43" s="8" t="str">
        <f t="shared" si="9"/>
        <v>36</v>
      </c>
      <c r="K43" s="8" t="str">
        <f t="shared" si="9"/>
        <v>36</v>
      </c>
      <c r="L43" s="8" t="str">
        <f t="shared" si="9"/>
        <v>36</v>
      </c>
      <c r="M43" s="8" t="str">
        <f t="shared" si="9"/>
        <v>36</v>
      </c>
      <c r="N43" s="8" t="str">
        <f t="shared" si="9"/>
        <v>0</v>
      </c>
      <c r="O43" s="8" t="str">
        <f t="shared" si="9"/>
        <v>36</v>
      </c>
      <c r="P43" s="8" t="str">
        <f t="shared" si="9"/>
        <v>36</v>
      </c>
      <c r="Q43" s="8" t="str">
        <f t="shared" si="9"/>
        <v>14.4</v>
      </c>
      <c r="R43" s="8" t="str">
        <f t="shared" si="9"/>
        <v>0</v>
      </c>
      <c r="S43" s="8" t="str">
        <f t="shared" si="9"/>
        <v>36</v>
      </c>
      <c r="T43" s="8" t="str">
        <f t="shared" si="9"/>
        <v>36</v>
      </c>
      <c r="U43" s="8" t="str">
        <f t="shared" si="9"/>
        <v>32</v>
      </c>
      <c r="V43" s="8" t="str">
        <f t="shared" si="9"/>
        <v>36</v>
      </c>
      <c r="W43" s="8" t="str">
        <f t="shared" si="9"/>
        <v>40</v>
      </c>
      <c r="X43" s="8" t="str">
        <f t="shared" si="9"/>
        <v>22.4</v>
      </c>
      <c r="Y43" s="8" t="str">
        <f t="shared" si="9"/>
        <v>45</v>
      </c>
      <c r="Z43" s="8" t="str">
        <f t="shared" si="9"/>
        <v>73</v>
      </c>
      <c r="AA43" s="8" t="str">
        <f t="shared" si="9"/>
        <v>73</v>
      </c>
      <c r="AB43" s="8" t="str">
        <f t="shared" si="9"/>
        <v>45</v>
      </c>
      <c r="AC43" s="3"/>
      <c r="AD43" s="3"/>
      <c r="AE43" s="3"/>
      <c r="AF43" s="3"/>
      <c r="AG43" s="3"/>
      <c r="AH43" s="3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ht="12.75" customHeight="1">
      <c r="A45" s="3"/>
      <c r="B45" s="3"/>
      <c r="C45" s="3"/>
      <c r="D45" s="3"/>
      <c r="E45" s="3" t="s">
        <v>237</v>
      </c>
      <c r="F45" s="8" t="str">
        <f t="shared" ref="F45:AB45" si="10">F42-F43</f>
        <v>0</v>
      </c>
      <c r="G45" s="8" t="str">
        <f t="shared" si="10"/>
        <v>0</v>
      </c>
      <c r="H45" s="8" t="str">
        <f t="shared" si="10"/>
        <v>0</v>
      </c>
      <c r="I45" s="8" t="str">
        <f t="shared" si="10"/>
        <v>0</v>
      </c>
      <c r="J45" s="8" t="str">
        <f t="shared" si="10"/>
        <v>0</v>
      </c>
      <c r="K45" s="8" t="str">
        <f t="shared" si="10"/>
        <v>0</v>
      </c>
      <c r="L45" s="8" t="str">
        <f t="shared" si="10"/>
        <v>0</v>
      </c>
      <c r="M45" s="8" t="str">
        <f t="shared" si="10"/>
        <v>0</v>
      </c>
      <c r="N45" s="8" t="str">
        <f t="shared" si="10"/>
        <v>0</v>
      </c>
      <c r="O45" s="8" t="str">
        <f t="shared" si="10"/>
        <v>0</v>
      </c>
      <c r="P45" s="8" t="str">
        <f t="shared" si="10"/>
        <v>0</v>
      </c>
      <c r="Q45" s="8" t="str">
        <f t="shared" si="10"/>
        <v>0</v>
      </c>
      <c r="R45" s="8" t="str">
        <f t="shared" si="10"/>
        <v>0</v>
      </c>
      <c r="S45" s="8" t="str">
        <f t="shared" si="10"/>
        <v>0</v>
      </c>
      <c r="T45" s="8" t="str">
        <f t="shared" si="10"/>
        <v>0</v>
      </c>
      <c r="U45" s="8" t="str">
        <f t="shared" si="10"/>
        <v>0</v>
      </c>
      <c r="V45" s="8" t="str">
        <f t="shared" si="10"/>
        <v>0</v>
      </c>
      <c r="W45" s="8" t="str">
        <f t="shared" si="10"/>
        <v>0</v>
      </c>
      <c r="X45" s="8" t="str">
        <f t="shared" si="10"/>
        <v>0</v>
      </c>
      <c r="Y45" s="8" t="str">
        <f t="shared" si="10"/>
        <v>0</v>
      </c>
      <c r="Z45" s="8" t="str">
        <f t="shared" si="10"/>
        <v>0</v>
      </c>
      <c r="AA45" s="8" t="str">
        <f t="shared" si="10"/>
        <v>0</v>
      </c>
      <c r="AB45" s="8" t="str">
        <f t="shared" si="10"/>
        <v>0</v>
      </c>
      <c r="AC45" s="3"/>
      <c r="AD45" s="3"/>
      <c r="AE45" s="3"/>
      <c r="AF45" s="3"/>
      <c r="AG45" s="3"/>
      <c r="AH45" s="3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ht="12.75" customHeight="1">
      <c r="A46" s="3"/>
      <c r="B46" s="3"/>
      <c r="C46" s="3"/>
      <c r="D46" s="3"/>
      <c r="E46" s="3"/>
      <c r="F46" s="3" t="str">
        <f t="shared" ref="F46:AA46" si="11">IF((F45=0),"OK")</f>
        <v>OK</v>
      </c>
      <c r="G46" s="3" t="str">
        <f t="shared" si="11"/>
        <v>OK</v>
      </c>
      <c r="H46" s="3" t="str">
        <f t="shared" si="11"/>
        <v>OK</v>
      </c>
      <c r="I46" s="3" t="str">
        <f t="shared" si="11"/>
        <v>OK</v>
      </c>
      <c r="J46" s="3" t="str">
        <f t="shared" si="11"/>
        <v>OK</v>
      </c>
      <c r="K46" s="3" t="str">
        <f t="shared" si="11"/>
        <v>OK</v>
      </c>
      <c r="L46" s="3" t="str">
        <f t="shared" si="11"/>
        <v>OK</v>
      </c>
      <c r="M46" s="3" t="str">
        <f t="shared" si="11"/>
        <v>OK</v>
      </c>
      <c r="N46" s="3" t="str">
        <f t="shared" si="11"/>
        <v>OK</v>
      </c>
      <c r="O46" s="3" t="str">
        <f t="shared" si="11"/>
        <v>OK</v>
      </c>
      <c r="P46" s="3" t="str">
        <f t="shared" si="11"/>
        <v>OK</v>
      </c>
      <c r="Q46" s="3" t="str">
        <f t="shared" si="11"/>
        <v>OK</v>
      </c>
      <c r="R46" s="3" t="str">
        <f t="shared" si="11"/>
        <v>OK</v>
      </c>
      <c r="S46" s="3" t="str">
        <f t="shared" si="11"/>
        <v>OK</v>
      </c>
      <c r="T46" s="3" t="str">
        <f t="shared" si="11"/>
        <v>OK</v>
      </c>
      <c r="U46" s="3" t="str">
        <f t="shared" si="11"/>
        <v>OK</v>
      </c>
      <c r="V46" s="3" t="str">
        <f t="shared" si="11"/>
        <v>OK</v>
      </c>
      <c r="W46" s="3" t="str">
        <f t="shared" si="11"/>
        <v>OK</v>
      </c>
      <c r="X46" s="3" t="str">
        <f t="shared" si="11"/>
        <v>FALSE</v>
      </c>
      <c r="Y46" s="3" t="str">
        <f t="shared" si="11"/>
        <v>OK</v>
      </c>
      <c r="Z46" s="3" t="str">
        <f t="shared" si="11"/>
        <v>OK</v>
      </c>
      <c r="AA46" s="3" t="str">
        <f t="shared" si="11"/>
        <v>OK</v>
      </c>
      <c r="AB46" s="3" t="s">
        <v>275</v>
      </c>
      <c r="AC46" s="3"/>
      <c r="AD46" s="3"/>
      <c r="AE46" s="3"/>
      <c r="AF46" s="3"/>
      <c r="AG46" s="3"/>
      <c r="AH46" s="3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3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3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3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3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3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3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3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3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0.88"/>
    <col customWidth="1" min="2" max="2" width="11.5"/>
    <col customWidth="1" min="3" max="4" width="12.63"/>
    <col customWidth="1" min="5" max="5" width="15.88"/>
    <col customWidth="1" min="6" max="57" width="11.5"/>
  </cols>
  <sheetData>
    <row r="1" ht="15.75" customHeight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15.75" customHeight="1">
      <c r="A3" s="1"/>
      <c r="B3" s="1"/>
      <c r="C3" s="2" t="s">
        <v>4</v>
      </c>
      <c r="D3" s="1" t="s">
        <v>5</v>
      </c>
      <c r="E3" s="1" t="s">
        <v>6</v>
      </c>
      <c r="F3" s="1"/>
      <c r="G3" s="1"/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1"/>
      <c r="U3" s="1"/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/>
      <c r="AH3" s="1"/>
      <c r="AI3" s="1" t="s">
        <v>30</v>
      </c>
      <c r="AJ3" s="1" t="s">
        <v>31</v>
      </c>
      <c r="AK3" s="1" t="s">
        <v>32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ht="15.75" customHeight="1">
      <c r="A4" s="1">
        <v>969.0</v>
      </c>
      <c r="B4" s="6" t="str">
        <f>D47</f>
        <v/>
      </c>
      <c r="C4" s="9" t="str">
        <f t="shared" ref="C4:C34" si="1">((1000)*D4)/A4</f>
        <v>56.14</v>
      </c>
      <c r="D4" s="11" t="str">
        <f t="shared" ref="D4:D34" si="2">SUM(H4:AK4)</f>
        <v>54.40</v>
      </c>
      <c r="E4" s="1" t="s">
        <v>58</v>
      </c>
      <c r="F4" s="1"/>
      <c r="G4" s="1"/>
      <c r="H4" s="1"/>
      <c r="I4" s="1"/>
      <c r="J4" s="1"/>
      <c r="K4" s="1"/>
      <c r="L4" s="1"/>
      <c r="M4" s="5">
        <v>12.0</v>
      </c>
      <c r="N4" s="1">
        <v>4.0</v>
      </c>
      <c r="O4" s="1">
        <v>8.0</v>
      </c>
      <c r="P4" s="1"/>
      <c r="Q4" s="1"/>
      <c r="R4" s="3"/>
      <c r="S4" s="1"/>
      <c r="T4" s="6" t="str">
        <f t="shared" ref="T4:T34" si="3">E4</f>
        <v>Albertson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>
        <v>6.0</v>
      </c>
      <c r="AF4" s="1">
        <v>6.4</v>
      </c>
      <c r="AG4" s="6" t="str">
        <f t="shared" ref="AG4:AG24" si="4">T4</f>
        <v>Albertson</v>
      </c>
      <c r="AH4" s="1"/>
      <c r="AI4" s="1">
        <v>18.0</v>
      </c>
      <c r="AJ4" s="1"/>
      <c r="AK4" s="1"/>
      <c r="AL4" s="1"/>
      <c r="AM4" s="1"/>
      <c r="AN4" s="13" t="str">
        <f t="shared" ref="AN4:AN35" si="5">SUM(AI4:AM4)</f>
        <v>18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ht="15.75" customHeight="1">
      <c r="A5" s="1">
        <v>969.0</v>
      </c>
      <c r="B5" s="13" t="str">
        <f t="shared" ref="B5:B34" si="6">B4</f>
        <v/>
      </c>
      <c r="C5" s="9" t="str">
        <f t="shared" si="1"/>
        <v>191.12</v>
      </c>
      <c r="D5" s="11" t="str">
        <f t="shared" si="2"/>
        <v>185.20</v>
      </c>
      <c r="E5" s="10" t="s">
        <v>70</v>
      </c>
      <c r="F5" s="10"/>
      <c r="G5" s="10"/>
      <c r="H5" s="10"/>
      <c r="I5" s="10">
        <v>20.0</v>
      </c>
      <c r="J5" s="10">
        <v>8.0</v>
      </c>
      <c r="K5" s="10">
        <v>14.0</v>
      </c>
      <c r="L5" s="10"/>
      <c r="M5" s="10"/>
      <c r="N5" s="10">
        <v>4.0</v>
      </c>
      <c r="O5" s="10"/>
      <c r="P5" s="10">
        <v>14.0</v>
      </c>
      <c r="Q5" s="10">
        <v>10.0</v>
      </c>
      <c r="R5" s="10"/>
      <c r="S5" s="10">
        <v>10.0</v>
      </c>
      <c r="T5" s="6" t="str">
        <f t="shared" si="3"/>
        <v>Boise State</v>
      </c>
      <c r="U5" s="10"/>
      <c r="V5" s="10">
        <v>14.0</v>
      </c>
      <c r="W5" s="10"/>
      <c r="X5" s="10"/>
      <c r="Y5" s="10">
        <v>28.0</v>
      </c>
      <c r="Z5" s="10"/>
      <c r="AA5" s="10">
        <v>16.2</v>
      </c>
      <c r="AB5" s="10">
        <v>18.0</v>
      </c>
      <c r="AC5" s="10"/>
      <c r="AD5" s="10">
        <v>4.0</v>
      </c>
      <c r="AE5" s="10"/>
      <c r="AF5" s="10"/>
      <c r="AG5" s="6" t="str">
        <f t="shared" si="4"/>
        <v>Boise State</v>
      </c>
      <c r="AH5" s="10"/>
      <c r="AI5" s="10">
        <v>12.0</v>
      </c>
      <c r="AJ5" s="10">
        <v>13.0</v>
      </c>
      <c r="AK5" s="10"/>
      <c r="AL5" s="10"/>
      <c r="AM5" s="10"/>
      <c r="AN5" s="13" t="str">
        <f t="shared" si="5"/>
        <v>25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ht="15.75" customHeight="1">
      <c r="A6" s="1">
        <v>969.0</v>
      </c>
      <c r="B6" s="6" t="str">
        <f t="shared" si="6"/>
        <v/>
      </c>
      <c r="C6" s="9" t="str">
        <f t="shared" si="1"/>
        <v>8.26</v>
      </c>
      <c r="D6" s="11" t="str">
        <f t="shared" si="2"/>
        <v>8.00</v>
      </c>
      <c r="E6" s="1" t="s">
        <v>72</v>
      </c>
      <c r="F6" s="1"/>
      <c r="G6" s="1"/>
      <c r="H6" s="1"/>
      <c r="I6" s="1"/>
      <c r="J6" s="1"/>
      <c r="K6" s="1"/>
      <c r="L6" s="1"/>
      <c r="M6" s="1"/>
      <c r="N6" s="1"/>
      <c r="O6" s="1">
        <v>4.0</v>
      </c>
      <c r="P6" s="1"/>
      <c r="Q6" s="1"/>
      <c r="R6" s="3"/>
      <c r="S6" s="1"/>
      <c r="T6" s="6" t="str">
        <f t="shared" si="3"/>
        <v>Clackamas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>
        <v>4.0</v>
      </c>
      <c r="AF6" s="1"/>
      <c r="AG6" s="6" t="str">
        <f t="shared" si="4"/>
        <v>Clackamas</v>
      </c>
      <c r="AH6" s="1"/>
      <c r="AI6" s="1"/>
      <c r="AJ6" s="1"/>
      <c r="AK6" s="1"/>
      <c r="AL6" s="1"/>
      <c r="AM6" s="1"/>
      <c r="AN6" s="13" t="str">
        <f t="shared" si="5"/>
        <v>0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ht="15.75" customHeight="1">
      <c r="A7" s="1">
        <v>969.0</v>
      </c>
      <c r="B7" s="13" t="str">
        <f t="shared" si="6"/>
        <v/>
      </c>
      <c r="C7" s="9" t="str">
        <f t="shared" si="1"/>
        <v>24.77</v>
      </c>
      <c r="D7" s="11" t="str">
        <f t="shared" si="2"/>
        <v>24.00</v>
      </c>
      <c r="E7" s="10" t="s">
        <v>82</v>
      </c>
      <c r="F7" s="10"/>
      <c r="G7" s="10"/>
      <c r="H7" s="10"/>
      <c r="I7" s="10">
        <v>8.0</v>
      </c>
      <c r="J7" s="10"/>
      <c r="K7" s="10"/>
      <c r="L7" s="10"/>
      <c r="M7" s="10"/>
      <c r="N7" s="10"/>
      <c r="O7" s="10"/>
      <c r="P7" s="10"/>
      <c r="Q7" s="10"/>
      <c r="R7" s="10"/>
      <c r="S7" s="10">
        <v>6.0</v>
      </c>
      <c r="T7" s="6" t="str">
        <f t="shared" si="3"/>
        <v>Clark</v>
      </c>
      <c r="U7" s="10"/>
      <c r="V7" s="10"/>
      <c r="W7" s="10">
        <v>4.0</v>
      </c>
      <c r="X7" s="10"/>
      <c r="Y7" s="10"/>
      <c r="Z7" s="10"/>
      <c r="AA7" s="10"/>
      <c r="AB7" s="10"/>
      <c r="AC7" s="10"/>
      <c r="AD7" s="10"/>
      <c r="AE7" s="10"/>
      <c r="AF7" s="10"/>
      <c r="AG7" s="6" t="str">
        <f t="shared" si="4"/>
        <v>Clark</v>
      </c>
      <c r="AH7" s="10"/>
      <c r="AI7" s="10"/>
      <c r="AJ7" s="10">
        <v>6.0</v>
      </c>
      <c r="AK7" s="10"/>
      <c r="AL7" s="10"/>
      <c r="AM7" s="10"/>
      <c r="AN7" s="13" t="str">
        <f t="shared" si="5"/>
        <v>6</v>
      </c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ht="15.75" customHeight="1">
      <c r="A8" s="1">
        <v>969.0</v>
      </c>
      <c r="B8" s="6" t="str">
        <f t="shared" si="6"/>
        <v/>
      </c>
      <c r="C8" s="9" t="str">
        <f t="shared" si="1"/>
        <v>48.50</v>
      </c>
      <c r="D8" s="11" t="str">
        <f t="shared" si="2"/>
        <v>47.00</v>
      </c>
      <c r="E8" s="1" t="s">
        <v>85</v>
      </c>
      <c r="F8" s="1"/>
      <c r="G8" s="1"/>
      <c r="H8" s="1">
        <v>8.0</v>
      </c>
      <c r="I8" s="1"/>
      <c r="J8" s="1"/>
      <c r="K8" s="1">
        <v>8.0</v>
      </c>
      <c r="L8" s="1"/>
      <c r="M8" s="1"/>
      <c r="N8" s="1"/>
      <c r="O8" s="1"/>
      <c r="P8" s="1"/>
      <c r="Q8" s="1"/>
      <c r="R8" s="3"/>
      <c r="S8" s="1"/>
      <c r="T8" s="6" t="str">
        <f t="shared" si="3"/>
        <v>CSI</v>
      </c>
      <c r="U8" s="1"/>
      <c r="V8" s="1"/>
      <c r="W8" s="1">
        <v>14.0</v>
      </c>
      <c r="X8" s="1"/>
      <c r="Y8" s="1"/>
      <c r="Z8" s="1"/>
      <c r="AA8" s="1"/>
      <c r="AB8" s="1"/>
      <c r="AC8" s="1"/>
      <c r="AD8" s="1">
        <v>8.0</v>
      </c>
      <c r="AE8" s="1"/>
      <c r="AF8" s="1"/>
      <c r="AG8" s="6" t="str">
        <f t="shared" si="4"/>
        <v>CSI</v>
      </c>
      <c r="AH8" s="1"/>
      <c r="AI8" s="1"/>
      <c r="AJ8" s="1">
        <v>9.0</v>
      </c>
      <c r="AK8" s="1"/>
      <c r="AL8" s="1"/>
      <c r="AM8" s="1"/>
      <c r="AN8" s="13" t="str">
        <f t="shared" si="5"/>
        <v>9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ht="15.75" customHeight="1">
      <c r="A9" s="1">
        <v>969.0</v>
      </c>
      <c r="B9" s="13" t="str">
        <f t="shared" si="6"/>
        <v/>
      </c>
      <c r="C9" s="9" t="str">
        <f t="shared" si="1"/>
        <v>7.22</v>
      </c>
      <c r="D9" s="11" t="str">
        <f t="shared" si="2"/>
        <v>7.00</v>
      </c>
      <c r="E9" s="10" t="s">
        <v>92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6" t="str">
        <f t="shared" si="3"/>
        <v>Colorado College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6" t="str">
        <f t="shared" si="4"/>
        <v>Colorado College</v>
      </c>
      <c r="AH9" s="10"/>
      <c r="AI9" s="10"/>
      <c r="AJ9" s="10"/>
      <c r="AK9" s="10">
        <v>7.0</v>
      </c>
      <c r="AL9" s="10"/>
      <c r="AM9" s="10"/>
      <c r="AN9" s="13" t="str">
        <f t="shared" si="5"/>
        <v>7</v>
      </c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ht="15.75" customHeight="1">
      <c r="A10" s="1">
        <v>969.0</v>
      </c>
      <c r="B10" s="6" t="str">
        <f t="shared" si="6"/>
        <v/>
      </c>
      <c r="C10" s="9" t="str">
        <f t="shared" si="1"/>
        <v>4.13</v>
      </c>
      <c r="D10" s="11" t="str">
        <f t="shared" si="2"/>
        <v>4.00</v>
      </c>
      <c r="E10" s="1" t="s">
        <v>106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  <c r="S10" s="1">
        <v>4.0</v>
      </c>
      <c r="T10" s="6" t="str">
        <f t="shared" si="3"/>
        <v>George Fox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 t="str">
        <f t="shared" si="4"/>
        <v>George Fox</v>
      </c>
      <c r="AH10" s="1"/>
      <c r="AI10" s="1"/>
      <c r="AJ10" s="1"/>
      <c r="AK10" s="1"/>
      <c r="AL10" s="1"/>
      <c r="AM10" s="1"/>
      <c r="AN10" s="13" t="str">
        <f t="shared" si="5"/>
        <v>0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ht="15.75" customHeight="1">
      <c r="A11" s="1">
        <v>969.0</v>
      </c>
      <c r="B11" s="13" t="str">
        <f t="shared" si="6"/>
        <v/>
      </c>
      <c r="C11" s="9" t="str">
        <f t="shared" si="1"/>
        <v>47.47</v>
      </c>
      <c r="D11" s="11" t="str">
        <f t="shared" si="2"/>
        <v>46.00</v>
      </c>
      <c r="E11" s="10" t="s">
        <v>114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12.0</v>
      </c>
      <c r="S11" s="10"/>
      <c r="T11" s="6" t="str">
        <f t="shared" si="3"/>
        <v>Humboldt State</v>
      </c>
      <c r="U11" s="10"/>
      <c r="V11" s="10"/>
      <c r="W11" s="10"/>
      <c r="X11" s="10"/>
      <c r="Y11" s="10"/>
      <c r="Z11" s="10"/>
      <c r="AA11" s="10"/>
      <c r="AB11" s="10">
        <v>6.0</v>
      </c>
      <c r="AC11" s="10"/>
      <c r="AD11" s="10"/>
      <c r="AE11" s="10"/>
      <c r="AF11" s="10"/>
      <c r="AG11" s="6" t="str">
        <f t="shared" si="4"/>
        <v>Humboldt State</v>
      </c>
      <c r="AH11" s="10"/>
      <c r="AI11" s="10">
        <v>28.0</v>
      </c>
      <c r="AJ11" s="10"/>
      <c r="AK11" s="10"/>
      <c r="AL11" s="10"/>
      <c r="AM11" s="10"/>
      <c r="AN11" s="13" t="str">
        <f t="shared" si="5"/>
        <v>28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ht="15.75" customHeight="1">
      <c r="A12" s="1">
        <v>969.0</v>
      </c>
      <c r="B12" s="6" t="str">
        <f t="shared" si="6"/>
        <v/>
      </c>
      <c r="C12" s="9" t="str">
        <f t="shared" si="1"/>
        <v>8.26</v>
      </c>
      <c r="D12" s="11" t="str">
        <f t="shared" si="2"/>
        <v>8.00</v>
      </c>
      <c r="E12" s="1" t="s">
        <v>124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4.0</v>
      </c>
      <c r="Q12" s="1"/>
      <c r="R12" s="3"/>
      <c r="S12" s="1">
        <v>4.0</v>
      </c>
      <c r="T12" s="6" t="str">
        <f t="shared" si="3"/>
        <v>Lane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 t="str">
        <f t="shared" si="4"/>
        <v>Lane</v>
      </c>
      <c r="AH12" s="1"/>
      <c r="AI12" s="1"/>
      <c r="AJ12" s="1"/>
      <c r="AK12" s="1"/>
      <c r="AL12" s="1"/>
      <c r="AM12" s="1"/>
      <c r="AN12" s="13" t="str">
        <f t="shared" si="5"/>
        <v>0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ht="15.75" customHeight="1">
      <c r="A13" s="1">
        <v>969.0</v>
      </c>
      <c r="B13" s="13" t="str">
        <f t="shared" si="6"/>
        <v/>
      </c>
      <c r="C13" s="9" t="str">
        <f t="shared" si="1"/>
        <v>53.87</v>
      </c>
      <c r="D13" s="11" t="str">
        <f t="shared" si="2"/>
        <v>52.20</v>
      </c>
      <c r="E13" s="10" t="s">
        <v>62</v>
      </c>
      <c r="F13" s="10"/>
      <c r="G13" s="10"/>
      <c r="H13" s="10"/>
      <c r="I13" s="10"/>
      <c r="J13" s="10">
        <v>4.0</v>
      </c>
      <c r="K13" s="10"/>
      <c r="L13" s="10"/>
      <c r="M13" s="22">
        <v>6.0</v>
      </c>
      <c r="N13" s="10"/>
      <c r="O13" s="10"/>
      <c r="P13" s="10"/>
      <c r="Q13" s="10">
        <v>6.0</v>
      </c>
      <c r="R13" s="10"/>
      <c r="S13" s="10"/>
      <c r="T13" s="6" t="str">
        <f t="shared" si="3"/>
        <v>Lewis &amp; Clark</v>
      </c>
      <c r="U13" s="10"/>
      <c r="V13" s="10"/>
      <c r="W13" s="10"/>
      <c r="X13" s="10"/>
      <c r="Y13" s="10"/>
      <c r="Z13" s="10">
        <v>1.8</v>
      </c>
      <c r="AA13" s="10">
        <v>5.4</v>
      </c>
      <c r="AB13" s="10"/>
      <c r="AC13" s="10"/>
      <c r="AD13" s="10"/>
      <c r="AE13" s="10">
        <v>4.0</v>
      </c>
      <c r="AF13" s="10"/>
      <c r="AG13" s="6" t="str">
        <f t="shared" si="4"/>
        <v>Lewis &amp; Clark</v>
      </c>
      <c r="AH13" s="10"/>
      <c r="AI13" s="10"/>
      <c r="AJ13" s="10">
        <v>7.0</v>
      </c>
      <c r="AK13" s="10">
        <v>18.0</v>
      </c>
      <c r="AL13" s="10"/>
      <c r="AM13" s="10"/>
      <c r="AN13" s="13" t="str">
        <f t="shared" si="5"/>
        <v>25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ht="15.75" customHeight="1">
      <c r="A14" s="1">
        <v>969.0</v>
      </c>
      <c r="B14" s="6" t="str">
        <f t="shared" si="6"/>
        <v/>
      </c>
      <c r="C14" s="9" t="str">
        <f t="shared" si="1"/>
        <v>6.19</v>
      </c>
      <c r="D14" s="11" t="str">
        <f t="shared" si="2"/>
        <v>6.00</v>
      </c>
      <c r="E14" s="1" t="s">
        <v>117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6" t="str">
        <f t="shared" si="3"/>
        <v>Lower Columbia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 t="str">
        <f t="shared" si="4"/>
        <v>Lower Columbia</v>
      </c>
      <c r="AH14" s="1"/>
      <c r="AI14" s="1"/>
      <c r="AJ14" s="1">
        <v>6.0</v>
      </c>
      <c r="AK14" s="1"/>
      <c r="AL14" s="1"/>
      <c r="AM14" s="1"/>
      <c r="AN14" s="13" t="str">
        <f t="shared" si="5"/>
        <v>6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ht="15.75" customHeight="1">
      <c r="A15" s="1">
        <v>969.0</v>
      </c>
      <c r="B15" s="13" t="str">
        <f t="shared" si="6"/>
        <v/>
      </c>
      <c r="C15" s="9" t="str">
        <f t="shared" si="1"/>
        <v>75.34</v>
      </c>
      <c r="D15" s="11" t="str">
        <f t="shared" si="2"/>
        <v>73.00</v>
      </c>
      <c r="E15" s="10" t="s">
        <v>149</v>
      </c>
      <c r="F15" s="10"/>
      <c r="G15" s="10"/>
      <c r="H15" s="10">
        <v>6.0</v>
      </c>
      <c r="I15" s="10"/>
      <c r="J15" s="10"/>
      <c r="K15" s="10"/>
      <c r="L15" s="10"/>
      <c r="M15" s="22">
        <v>10.0</v>
      </c>
      <c r="N15" s="10">
        <v>10.0</v>
      </c>
      <c r="O15" s="10">
        <v>4.0</v>
      </c>
      <c r="P15" s="10"/>
      <c r="Q15" s="10">
        <v>4.0</v>
      </c>
      <c r="R15" s="10"/>
      <c r="S15" s="10"/>
      <c r="T15" s="6" t="str">
        <f t="shared" si="3"/>
        <v>Mt. Hood</v>
      </c>
      <c r="U15" s="10"/>
      <c r="V15" s="10"/>
      <c r="W15" s="10"/>
      <c r="X15" s="10"/>
      <c r="Y15" s="10"/>
      <c r="Z15" s="10"/>
      <c r="AA15" s="10"/>
      <c r="AB15" s="10"/>
      <c r="AC15" s="10"/>
      <c r="AD15" s="10">
        <v>14.0</v>
      </c>
      <c r="AE15" s="10"/>
      <c r="AF15" s="10"/>
      <c r="AG15" s="6" t="str">
        <f t="shared" si="4"/>
        <v>Mt. Hood</v>
      </c>
      <c r="AH15" s="10"/>
      <c r="AI15" s="10">
        <v>13.0</v>
      </c>
      <c r="AJ15" s="10">
        <v>12.0</v>
      </c>
      <c r="AK15" s="10"/>
      <c r="AL15" s="10"/>
      <c r="AM15" s="10"/>
      <c r="AN15" s="13" t="str">
        <f t="shared" si="5"/>
        <v>25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ht="15.75" customHeight="1">
      <c r="A16" s="1">
        <v>969.0</v>
      </c>
      <c r="B16" s="6" t="str">
        <f t="shared" si="6"/>
        <v/>
      </c>
      <c r="C16" s="9" t="str">
        <f t="shared" si="1"/>
        <v>15.27</v>
      </c>
      <c r="D16" s="11" t="str">
        <f t="shared" si="2"/>
        <v>14.80</v>
      </c>
      <c r="E16" s="1" t="s">
        <v>142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6" t="str">
        <f t="shared" si="3"/>
        <v>Oregon State</v>
      </c>
      <c r="U16" s="1"/>
      <c r="V16" s="1"/>
      <c r="W16" s="1"/>
      <c r="X16" s="1"/>
      <c r="Y16" s="1"/>
      <c r="Z16" s="1">
        <v>3.0</v>
      </c>
      <c r="AA16" s="1"/>
      <c r="AB16" s="1"/>
      <c r="AC16" s="1"/>
      <c r="AD16" s="1"/>
      <c r="AE16" s="1"/>
      <c r="AF16" s="1">
        <v>4.8</v>
      </c>
      <c r="AG16" s="6" t="str">
        <f t="shared" si="4"/>
        <v>Oregon State</v>
      </c>
      <c r="AH16" s="1"/>
      <c r="AI16" s="1"/>
      <c r="AJ16" s="1">
        <v>7.0</v>
      </c>
      <c r="AK16" s="1"/>
      <c r="AL16" s="1"/>
      <c r="AM16" s="1"/>
      <c r="AN16" s="13" t="str">
        <f t="shared" si="5"/>
        <v>7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ht="15.75" customHeight="1">
      <c r="A17" s="1">
        <v>969.0</v>
      </c>
      <c r="B17" s="13" t="str">
        <f t="shared" si="6"/>
        <v/>
      </c>
      <c r="C17" s="9" t="str">
        <f t="shared" si="1"/>
        <v>74.72</v>
      </c>
      <c r="D17" s="11" t="str">
        <f t="shared" si="2"/>
        <v>72.40</v>
      </c>
      <c r="E17" s="10" t="s">
        <v>64</v>
      </c>
      <c r="F17" s="10"/>
      <c r="G17" s="10"/>
      <c r="H17" s="10"/>
      <c r="I17" s="10"/>
      <c r="J17" s="10">
        <v>10.0</v>
      </c>
      <c r="K17" s="10">
        <v>10.0</v>
      </c>
      <c r="L17" s="10"/>
      <c r="M17" s="10"/>
      <c r="N17" s="10">
        <v>8.0</v>
      </c>
      <c r="O17" s="10"/>
      <c r="P17" s="10"/>
      <c r="Q17" s="10">
        <v>12.0</v>
      </c>
      <c r="R17" s="10"/>
      <c r="S17" s="10"/>
      <c r="T17" s="6" t="str">
        <f t="shared" si="3"/>
        <v>Pacific</v>
      </c>
      <c r="U17" s="10"/>
      <c r="V17" s="10"/>
      <c r="W17" s="10"/>
      <c r="X17" s="10"/>
      <c r="Y17" s="10">
        <v>4.0</v>
      </c>
      <c r="Z17" s="10">
        <v>2.4</v>
      </c>
      <c r="AA17" s="10"/>
      <c r="AB17" s="10">
        <v>12.0</v>
      </c>
      <c r="AC17" s="10"/>
      <c r="AD17" s="10"/>
      <c r="AE17" s="10">
        <v>14.0</v>
      </c>
      <c r="AF17" s="10"/>
      <c r="AG17" s="6" t="str">
        <f t="shared" si="4"/>
        <v>Pacific</v>
      </c>
      <c r="AH17" s="10"/>
      <c r="AI17" s="10"/>
      <c r="AJ17" s="10"/>
      <c r="AK17" s="10"/>
      <c r="AL17" s="10"/>
      <c r="AM17" s="10"/>
      <c r="AN17" s="13" t="str">
        <f t="shared" si="5"/>
        <v>0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ht="15.75" customHeight="1">
      <c r="A18" s="1">
        <v>969.0</v>
      </c>
      <c r="B18" s="6" t="str">
        <f t="shared" si="6"/>
        <v/>
      </c>
      <c r="C18" s="9" t="str">
        <f t="shared" si="1"/>
        <v>4.13</v>
      </c>
      <c r="D18" s="11" t="str">
        <f t="shared" si="2"/>
        <v>4.00</v>
      </c>
      <c r="E18" s="1" t="s">
        <v>126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1">
        <v>4.0</v>
      </c>
      <c r="T18" s="6" t="str">
        <f t="shared" si="3"/>
        <v>PLU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6" t="str">
        <f t="shared" si="4"/>
        <v>PLU</v>
      </c>
      <c r="AH18" s="1"/>
      <c r="AI18" s="1"/>
      <c r="AJ18" s="1"/>
      <c r="AK18" s="1"/>
      <c r="AL18" s="1"/>
      <c r="AM18" s="1"/>
      <c r="AN18" s="13" t="str">
        <f t="shared" si="5"/>
        <v>0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ht="15.75" customHeight="1">
      <c r="A19" s="1">
        <v>969.0</v>
      </c>
      <c r="B19" s="13" t="str">
        <f t="shared" si="6"/>
        <v/>
      </c>
      <c r="C19" s="9" t="str">
        <f t="shared" si="1"/>
        <v>0.00</v>
      </c>
      <c r="D19" s="11" t="str">
        <f t="shared" si="2"/>
        <v>0.00</v>
      </c>
      <c r="E19" s="10" t="s">
        <v>176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6" t="str">
        <f t="shared" si="3"/>
        <v>Reed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6" t="str">
        <f t="shared" si="4"/>
        <v>Reed</v>
      </c>
      <c r="AH19" s="10"/>
      <c r="AI19" s="10"/>
      <c r="AJ19" s="10"/>
      <c r="AK19" s="10"/>
      <c r="AL19" s="10"/>
      <c r="AM19" s="10"/>
      <c r="AN19" s="13" t="str">
        <f t="shared" si="5"/>
        <v>0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ht="15.75" customHeight="1">
      <c r="A20" s="1">
        <v>969.0</v>
      </c>
      <c r="B20" s="6" t="str">
        <f t="shared" si="6"/>
        <v/>
      </c>
      <c r="C20" s="9" t="str">
        <f t="shared" si="1"/>
        <v>7.22</v>
      </c>
      <c r="D20" s="11" t="str">
        <f t="shared" si="2"/>
        <v>7.00</v>
      </c>
      <c r="E20" s="1" t="s">
        <v>181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1"/>
      <c r="T20" s="6" t="str">
        <f t="shared" si="3"/>
        <v>Santa Clara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6" t="str">
        <f t="shared" si="4"/>
        <v>Santa Clara</v>
      </c>
      <c r="AH20" s="1"/>
      <c r="AI20" s="1"/>
      <c r="AJ20" s="1"/>
      <c r="AK20" s="1">
        <v>7.0</v>
      </c>
      <c r="AL20" s="1"/>
      <c r="AM20" s="1"/>
      <c r="AN20" s="13" t="str">
        <f t="shared" si="5"/>
        <v>7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ht="15.75" customHeight="1">
      <c r="A21" s="1">
        <v>969.0</v>
      </c>
      <c r="B21" s="13" t="str">
        <f t="shared" si="6"/>
        <v/>
      </c>
      <c r="C21" s="9" t="str">
        <f t="shared" si="1"/>
        <v>24.77</v>
      </c>
      <c r="D21" s="11" t="str">
        <f t="shared" si="2"/>
        <v>24.00</v>
      </c>
      <c r="E21" s="10" t="s">
        <v>195</v>
      </c>
      <c r="F21" s="10"/>
      <c r="G21" s="10"/>
      <c r="H21" s="10"/>
      <c r="I21" s="10"/>
      <c r="J21" s="10"/>
      <c r="K21" s="10"/>
      <c r="L21" s="10"/>
      <c r="M21" s="22">
        <v>4.0</v>
      </c>
      <c r="N21" s="10"/>
      <c r="O21" s="10"/>
      <c r="P21" s="10"/>
      <c r="Q21" s="10"/>
      <c r="R21" s="10">
        <v>6.0</v>
      </c>
      <c r="S21" s="10">
        <v>8.0</v>
      </c>
      <c r="T21" s="6" t="str">
        <f t="shared" si="3"/>
        <v>Seattle U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6" t="str">
        <f t="shared" si="4"/>
        <v>Seattle U</v>
      </c>
      <c r="AH21" s="10"/>
      <c r="AI21" s="10"/>
      <c r="AJ21" s="10">
        <v>6.0</v>
      </c>
      <c r="AK21" s="10"/>
      <c r="AL21" s="10"/>
      <c r="AM21" s="10"/>
      <c r="AN21" s="13" t="str">
        <f t="shared" si="5"/>
        <v>6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ht="15.75" customHeight="1">
      <c r="A22" s="1">
        <v>969.0</v>
      </c>
      <c r="B22" s="6" t="str">
        <f t="shared" si="6"/>
        <v/>
      </c>
      <c r="C22" s="9" t="str">
        <f t="shared" si="1"/>
        <v>0.00</v>
      </c>
      <c r="D22" s="11" t="str">
        <f t="shared" si="2"/>
        <v>0.00</v>
      </c>
      <c r="E22" s="1" t="s">
        <v>91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1"/>
      <c r="T22" s="6" t="str">
        <f t="shared" si="3"/>
        <v>Spokane Falls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 t="str">
        <f t="shared" si="4"/>
        <v>Spokane Falls</v>
      </c>
      <c r="AH22" s="1"/>
      <c r="AI22" s="1"/>
      <c r="AJ22" s="1"/>
      <c r="AK22" s="1"/>
      <c r="AL22" s="1"/>
      <c r="AM22" s="1"/>
      <c r="AN22" s="13" t="str">
        <f t="shared" si="5"/>
        <v>0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ht="15.75" customHeight="1">
      <c r="A23" s="1">
        <v>969.0</v>
      </c>
      <c r="B23" s="13" t="str">
        <f t="shared" si="6"/>
        <v/>
      </c>
      <c r="C23" s="9" t="str">
        <f t="shared" si="1"/>
        <v>0.00</v>
      </c>
      <c r="D23" s="11" t="str">
        <f t="shared" si="2"/>
        <v>0.00</v>
      </c>
      <c r="E23" s="10" t="s">
        <v>201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 t="str">
        <f t="shared" si="3"/>
        <v>U of Colorado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6" t="str">
        <f t="shared" si="4"/>
        <v>U of Colorado</v>
      </c>
      <c r="AH23" s="10"/>
      <c r="AI23" s="10"/>
      <c r="AJ23" s="10"/>
      <c r="AK23" s="10"/>
      <c r="AL23" s="10"/>
      <c r="AM23" s="10"/>
      <c r="AN23" s="13" t="str">
        <f t="shared" si="5"/>
        <v>0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ht="15.75" customHeight="1">
      <c r="A24" s="1">
        <v>969.0</v>
      </c>
      <c r="B24" s="6" t="str">
        <f t="shared" si="6"/>
        <v/>
      </c>
      <c r="C24" s="9" t="str">
        <f t="shared" si="1"/>
        <v>7.22</v>
      </c>
      <c r="D24" s="11" t="str">
        <f t="shared" si="2"/>
        <v>7.00</v>
      </c>
      <c r="E24" s="1" t="s">
        <v>208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6" t="str">
        <f t="shared" si="3"/>
        <v>U of Montana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 t="str">
        <f t="shared" si="4"/>
        <v>U of Montana</v>
      </c>
      <c r="AH24" s="1"/>
      <c r="AI24" s="1"/>
      <c r="AJ24" s="1"/>
      <c r="AK24" s="1">
        <v>7.0</v>
      </c>
      <c r="AL24" s="1"/>
      <c r="AM24" s="1"/>
      <c r="AN24" s="13" t="str">
        <f t="shared" si="5"/>
        <v>7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ht="15.75" customHeight="1">
      <c r="A25" s="1">
        <v>969.0</v>
      </c>
      <c r="B25" s="13" t="str">
        <f t="shared" si="6"/>
        <v/>
      </c>
      <c r="C25" s="9" t="str">
        <f t="shared" si="1"/>
        <v>113.52</v>
      </c>
      <c r="D25" s="11" t="str">
        <f t="shared" si="2"/>
        <v>110.00</v>
      </c>
      <c r="E25" s="10" t="s">
        <v>129</v>
      </c>
      <c r="F25" s="10"/>
      <c r="G25" s="10"/>
      <c r="H25" s="10">
        <v>18.0</v>
      </c>
      <c r="I25" s="10"/>
      <c r="J25" s="10">
        <v>8.0</v>
      </c>
      <c r="K25" s="10"/>
      <c r="L25" s="10"/>
      <c r="M25" s="10"/>
      <c r="N25" s="10">
        <v>10.0</v>
      </c>
      <c r="O25" s="10">
        <v>10.0</v>
      </c>
      <c r="P25" s="10"/>
      <c r="Q25" s="10"/>
      <c r="R25" s="10">
        <v>18.0</v>
      </c>
      <c r="S25" s="10"/>
      <c r="T25" s="6" t="str">
        <f t="shared" si="3"/>
        <v>U of Oregon</v>
      </c>
      <c r="U25" s="10"/>
      <c r="V25" s="10">
        <v>12.0</v>
      </c>
      <c r="W25" s="10"/>
      <c r="X25" s="10"/>
      <c r="Y25" s="10"/>
      <c r="Z25" s="10"/>
      <c r="AA25" s="10"/>
      <c r="AB25" s="10"/>
      <c r="AC25" s="10"/>
      <c r="AD25" s="10"/>
      <c r="AE25" s="10">
        <v>8.0</v>
      </c>
      <c r="AF25" s="10"/>
      <c r="AG25" s="1" t="s">
        <v>129</v>
      </c>
      <c r="AH25" s="10"/>
      <c r="AI25" s="10">
        <v>7.0</v>
      </c>
      <c r="AJ25" s="10">
        <v>7.0</v>
      </c>
      <c r="AK25" s="10">
        <v>12.0</v>
      </c>
      <c r="AL25" s="10"/>
      <c r="AM25" s="10"/>
      <c r="AN25" s="13" t="str">
        <f t="shared" si="5"/>
        <v>26</v>
      </c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ht="15.75" customHeight="1">
      <c r="A26" s="1">
        <v>969.0</v>
      </c>
      <c r="B26" s="6" t="str">
        <f t="shared" si="6"/>
        <v/>
      </c>
      <c r="C26" s="9" t="str">
        <f t="shared" si="1"/>
        <v>12.38</v>
      </c>
      <c r="D26" s="11" t="str">
        <f t="shared" si="2"/>
        <v>12.00</v>
      </c>
      <c r="E26" s="1" t="s">
        <v>217</v>
      </c>
      <c r="F26" s="1"/>
      <c r="G26" s="1"/>
      <c r="H26" s="1"/>
      <c r="I26" s="1"/>
      <c r="J26" s="1">
        <v>6.0</v>
      </c>
      <c r="K26" s="1"/>
      <c r="L26" s="1"/>
      <c r="M26" s="1"/>
      <c r="N26" s="1"/>
      <c r="O26" s="1"/>
      <c r="P26" s="1"/>
      <c r="Q26" s="1"/>
      <c r="R26" s="3"/>
      <c r="S26" s="1"/>
      <c r="T26" s="6" t="str">
        <f t="shared" si="3"/>
        <v>U of Portland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 t="str">
        <f t="shared" ref="AG26:AG34" si="7">T26</f>
        <v>U of Portland</v>
      </c>
      <c r="AH26" s="1"/>
      <c r="AI26" s="1"/>
      <c r="AJ26" s="1">
        <v>6.0</v>
      </c>
      <c r="AK26" s="1"/>
      <c r="AL26" s="1"/>
      <c r="AM26" s="1"/>
      <c r="AN26" s="13" t="str">
        <f t="shared" si="5"/>
        <v>6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ht="15.75" customHeight="1">
      <c r="A27" s="1">
        <v>969.0</v>
      </c>
      <c r="B27" s="13" t="str">
        <f t="shared" si="6"/>
        <v/>
      </c>
      <c r="C27" s="9" t="str">
        <f t="shared" si="1"/>
        <v>17.54</v>
      </c>
      <c r="D27" s="11" t="str">
        <f t="shared" si="2"/>
        <v>17.00</v>
      </c>
      <c r="E27" s="10" t="s">
        <v>199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" t="str">
        <f t="shared" si="3"/>
        <v>UPS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" t="str">
        <f t="shared" si="7"/>
        <v>UPS</v>
      </c>
      <c r="AH27" s="10"/>
      <c r="AI27" s="10"/>
      <c r="AJ27" s="10"/>
      <c r="AK27" s="10">
        <v>17.0</v>
      </c>
      <c r="AL27" s="10"/>
      <c r="AM27" s="10"/>
      <c r="AN27" s="13" t="str">
        <f t="shared" si="5"/>
        <v>17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ht="15.75" customHeight="1">
      <c r="A28" s="1">
        <v>969.0</v>
      </c>
      <c r="B28" s="6" t="str">
        <f t="shared" si="6"/>
        <v/>
      </c>
      <c r="C28" s="9" t="str">
        <f t="shared" si="1"/>
        <v>12.38</v>
      </c>
      <c r="D28" s="11" t="str">
        <f t="shared" si="2"/>
        <v>12.00</v>
      </c>
      <c r="E28" s="1" t="s">
        <v>108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1"/>
      <c r="T28" s="6" t="str">
        <f t="shared" si="3"/>
        <v>U of Washington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 t="str">
        <f t="shared" si="7"/>
        <v>U of Washington</v>
      </c>
      <c r="AH28" s="1"/>
      <c r="AI28" s="1"/>
      <c r="AJ28" s="1"/>
      <c r="AK28" s="1">
        <v>12.0</v>
      </c>
      <c r="AL28" s="1"/>
      <c r="AM28" s="1"/>
      <c r="AN28" s="13" t="str">
        <f t="shared" si="5"/>
        <v>12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ht="15.75" customHeight="1">
      <c r="A29" s="1">
        <v>969.0</v>
      </c>
      <c r="B29" s="13" t="str">
        <f t="shared" si="6"/>
        <v/>
      </c>
      <c r="C29" s="9" t="str">
        <f t="shared" si="1"/>
        <v>106.30</v>
      </c>
      <c r="D29" s="11" t="str">
        <f t="shared" si="2"/>
        <v>103.00</v>
      </c>
      <c r="E29" s="10" t="s">
        <v>78</v>
      </c>
      <c r="F29" s="10"/>
      <c r="G29" s="10"/>
      <c r="H29" s="10"/>
      <c r="I29" s="10"/>
      <c r="J29" s="10"/>
      <c r="K29" s="10">
        <v>4.0</v>
      </c>
      <c r="L29" s="10"/>
      <c r="M29" s="10"/>
      <c r="N29" s="10"/>
      <c r="O29" s="10">
        <v>10.0</v>
      </c>
      <c r="P29" s="10">
        <v>18.0</v>
      </c>
      <c r="Q29" s="10"/>
      <c r="R29" s="10"/>
      <c r="S29" s="10"/>
      <c r="T29" s="6" t="str">
        <f t="shared" si="3"/>
        <v>Utah State</v>
      </c>
      <c r="U29" s="10"/>
      <c r="V29" s="10">
        <v>4.0</v>
      </c>
      <c r="W29" s="10">
        <v>14.0</v>
      </c>
      <c r="X29" s="10"/>
      <c r="Y29" s="10">
        <v>4.0</v>
      </c>
      <c r="Z29" s="10"/>
      <c r="AA29" s="10"/>
      <c r="AB29" s="10"/>
      <c r="AC29" s="10"/>
      <c r="AD29" s="10">
        <v>10.0</v>
      </c>
      <c r="AE29" s="10"/>
      <c r="AF29" s="10">
        <v>8.0</v>
      </c>
      <c r="AG29" s="6" t="str">
        <f t="shared" si="7"/>
        <v>Utah State</v>
      </c>
      <c r="AH29" s="10"/>
      <c r="AI29" s="10">
        <v>7.0</v>
      </c>
      <c r="AJ29" s="10">
        <v>24.0</v>
      </c>
      <c r="AK29" s="10"/>
      <c r="AL29" s="10"/>
      <c r="AM29" s="10"/>
      <c r="AN29" s="13" t="str">
        <f t="shared" si="5"/>
        <v>31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</row>
    <row r="30" ht="15.75" customHeight="1">
      <c r="A30" s="1">
        <v>969.0</v>
      </c>
      <c r="B30" s="6" t="str">
        <f t="shared" si="6"/>
        <v/>
      </c>
      <c r="C30" s="9" t="str">
        <f t="shared" si="1"/>
        <v>0.00</v>
      </c>
      <c r="D30" s="11" t="str">
        <f t="shared" si="2"/>
        <v>0.00</v>
      </c>
      <c r="E30" s="1" t="s">
        <v>239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S30" s="1"/>
      <c r="T30" s="6" t="str">
        <f t="shared" si="3"/>
        <v>Wenatchee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 t="str">
        <f t="shared" si="7"/>
        <v>Wenatchee</v>
      </c>
      <c r="AH30" s="1"/>
      <c r="AI30" s="1"/>
      <c r="AJ30" s="1"/>
      <c r="AK30" s="1"/>
      <c r="AL30" s="1"/>
      <c r="AM30" s="1"/>
      <c r="AN30" s="13" t="str">
        <f t="shared" si="5"/>
        <v>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ht="15.75" customHeight="1">
      <c r="A31" s="1">
        <v>969.0</v>
      </c>
      <c r="B31" s="13" t="str">
        <f t="shared" si="6"/>
        <v/>
      </c>
      <c r="C31" s="9" t="str">
        <f t="shared" si="1"/>
        <v>24.77</v>
      </c>
      <c r="D31" s="11" t="str">
        <f t="shared" si="2"/>
        <v>24.00</v>
      </c>
      <c r="E31" s="10" t="s">
        <v>171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6" t="str">
        <f t="shared" si="3"/>
        <v>Western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" t="str">
        <f t="shared" si="7"/>
        <v>Western</v>
      </c>
      <c r="AH31" s="10"/>
      <c r="AI31" s="10"/>
      <c r="AJ31" s="10"/>
      <c r="AK31" s="10">
        <v>24.0</v>
      </c>
      <c r="AL31" s="10"/>
      <c r="AM31" s="10"/>
      <c r="AN31" s="13" t="str">
        <f t="shared" si="5"/>
        <v>24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</row>
    <row r="32" ht="15.75" customHeight="1">
      <c r="A32" s="1">
        <v>969.0</v>
      </c>
      <c r="B32" s="6" t="str">
        <f t="shared" si="6"/>
        <v/>
      </c>
      <c r="C32" s="9" t="str">
        <f t="shared" si="1"/>
        <v>8.26</v>
      </c>
      <c r="D32" s="11" t="str">
        <f t="shared" si="2"/>
        <v>8.00</v>
      </c>
      <c r="E32" s="1" t="s">
        <v>245</v>
      </c>
      <c r="F32" s="1"/>
      <c r="G32" s="1"/>
      <c r="H32" s="1"/>
      <c r="I32" s="1">
        <v>8.0</v>
      </c>
      <c r="J32" s="1"/>
      <c r="K32" s="1"/>
      <c r="L32" s="1"/>
      <c r="M32" s="1"/>
      <c r="N32" s="1"/>
      <c r="O32" s="1"/>
      <c r="P32" s="1"/>
      <c r="Q32" s="1"/>
      <c r="R32" s="3"/>
      <c r="S32" s="1"/>
      <c r="T32" s="6" t="str">
        <f t="shared" si="3"/>
        <v>Whitman 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 t="str">
        <f t="shared" si="7"/>
        <v>Whitman </v>
      </c>
      <c r="AH32" s="1"/>
      <c r="AI32" s="1"/>
      <c r="AJ32" s="1"/>
      <c r="AK32" s="1"/>
      <c r="AL32" s="1"/>
      <c r="AM32" s="1"/>
      <c r="AN32" s="13" t="str">
        <f t="shared" si="5"/>
        <v>0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ht="15.75" customHeight="1">
      <c r="A33" s="1">
        <v>969.0</v>
      </c>
      <c r="B33" s="13" t="str">
        <f t="shared" si="6"/>
        <v/>
      </c>
      <c r="C33" s="9" t="str">
        <f t="shared" si="1"/>
        <v>30.96</v>
      </c>
      <c r="D33" s="11" t="str">
        <f t="shared" si="2"/>
        <v>30.00</v>
      </c>
      <c r="E33" s="10" t="s">
        <v>115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6" t="str">
        <f t="shared" si="3"/>
        <v>Willamette</v>
      </c>
      <c r="U33" s="10"/>
      <c r="V33" s="10">
        <v>6.0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" t="str">
        <f t="shared" si="7"/>
        <v>Willamette</v>
      </c>
      <c r="AH33" s="10"/>
      <c r="AI33" s="10">
        <v>6.0</v>
      </c>
      <c r="AJ33" s="10"/>
      <c r="AK33" s="10">
        <v>18.0</v>
      </c>
      <c r="AL33" s="10"/>
      <c r="AM33" s="10"/>
      <c r="AN33" s="13" t="str">
        <f t="shared" si="5"/>
        <v>24</v>
      </c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ht="15.75" customHeight="1">
      <c r="A34" s="1">
        <v>969.0</v>
      </c>
      <c r="B34" s="13" t="str">
        <f t="shared" si="6"/>
        <v/>
      </c>
      <c r="C34" s="9" t="str">
        <f t="shared" si="1"/>
        <v>9.29</v>
      </c>
      <c r="D34" s="11" t="str">
        <f t="shared" si="2"/>
        <v>9.00</v>
      </c>
      <c r="E34" s="1" t="s">
        <v>247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1"/>
      <c r="T34" s="6" t="str">
        <f t="shared" si="3"/>
        <v>William Jewell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" t="str">
        <f t="shared" si="7"/>
        <v>William Jewell</v>
      </c>
      <c r="AH34" s="1"/>
      <c r="AI34" s="1"/>
      <c r="AJ34" s="1"/>
      <c r="AK34" s="1">
        <v>9.0</v>
      </c>
      <c r="AL34" s="1"/>
      <c r="AM34" s="1"/>
      <c r="AN34" s="13" t="str">
        <f t="shared" si="5"/>
        <v>9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ht="12.75" customHeight="1">
      <c r="A35" s="1"/>
      <c r="B35" s="1"/>
      <c r="C35" s="11"/>
      <c r="D35" s="11"/>
      <c r="E35" s="1"/>
      <c r="F35" s="6" t="str">
        <f>SUM(G35:AK35)</f>
        <v>969</v>
      </c>
      <c r="G35" s="1"/>
      <c r="H35" s="6" t="str">
        <f t="shared" ref="H35:AK35" si="8">SUM(H4:H34)</f>
        <v>32</v>
      </c>
      <c r="I35" s="6" t="str">
        <f t="shared" si="8"/>
        <v>36</v>
      </c>
      <c r="J35" s="6" t="str">
        <f t="shared" si="8"/>
        <v>36</v>
      </c>
      <c r="K35" s="6" t="str">
        <f t="shared" si="8"/>
        <v>36</v>
      </c>
      <c r="L35" s="6" t="str">
        <f t="shared" si="8"/>
        <v>0</v>
      </c>
      <c r="M35" s="6" t="str">
        <f t="shared" si="8"/>
        <v>32</v>
      </c>
      <c r="N35" s="6" t="str">
        <f t="shared" si="8"/>
        <v>36</v>
      </c>
      <c r="O35" s="6" t="str">
        <f t="shared" si="8"/>
        <v>36</v>
      </c>
      <c r="P35" s="6" t="str">
        <f t="shared" si="8"/>
        <v>36</v>
      </c>
      <c r="Q35" s="6" t="str">
        <f t="shared" si="8"/>
        <v>32</v>
      </c>
      <c r="R35" s="6" t="str">
        <f t="shared" si="8"/>
        <v>36</v>
      </c>
      <c r="S35" s="6" t="str">
        <f t="shared" si="8"/>
        <v>36</v>
      </c>
      <c r="T35" s="6" t="str">
        <f t="shared" si="8"/>
        <v>0</v>
      </c>
      <c r="U35" s="6" t="str">
        <f t="shared" si="8"/>
        <v>0</v>
      </c>
      <c r="V35" s="6" t="str">
        <f t="shared" si="8"/>
        <v>36</v>
      </c>
      <c r="W35" s="6" t="str">
        <f t="shared" si="8"/>
        <v>32</v>
      </c>
      <c r="X35" s="6" t="str">
        <f t="shared" si="8"/>
        <v>0</v>
      </c>
      <c r="Y35" s="6" t="str">
        <f t="shared" si="8"/>
        <v>36</v>
      </c>
      <c r="Z35" s="6" t="str">
        <f t="shared" si="8"/>
        <v>7.2</v>
      </c>
      <c r="AA35" s="6" t="str">
        <f t="shared" si="8"/>
        <v>21.6</v>
      </c>
      <c r="AB35" s="6" t="str">
        <f t="shared" si="8"/>
        <v>36</v>
      </c>
      <c r="AC35" s="6" t="str">
        <f t="shared" si="8"/>
        <v>0</v>
      </c>
      <c r="AD35" s="6" t="str">
        <f t="shared" si="8"/>
        <v>36</v>
      </c>
      <c r="AE35" s="6" t="str">
        <f t="shared" si="8"/>
        <v>36</v>
      </c>
      <c r="AF35" s="6" t="str">
        <f t="shared" si="8"/>
        <v>19.2</v>
      </c>
      <c r="AG35" s="6" t="str">
        <f t="shared" si="8"/>
        <v>0</v>
      </c>
      <c r="AH35" s="6" t="str">
        <f t="shared" si="8"/>
        <v>0</v>
      </c>
      <c r="AI35" s="6" t="str">
        <f t="shared" si="8"/>
        <v>91</v>
      </c>
      <c r="AJ35" s="6" t="str">
        <f t="shared" si="8"/>
        <v>103</v>
      </c>
      <c r="AK35" s="6" t="str">
        <f t="shared" si="8"/>
        <v>131</v>
      </c>
      <c r="AL35" s="1"/>
      <c r="AM35" s="1"/>
      <c r="AN35" s="13" t="str">
        <f t="shared" si="5"/>
        <v>325</v>
      </c>
      <c r="AO35" s="1"/>
      <c r="AP35" s="1"/>
      <c r="AQ35" s="1"/>
      <c r="AR35" s="1">
        <v>969.0</v>
      </c>
      <c r="AS35" s="6" t="str">
        <f>SUM(AI35:AK35)</f>
        <v>325</v>
      </c>
      <c r="AT35" s="6" t="str">
        <f>SUM(AR35:AS35)</f>
        <v>1294</v>
      </c>
      <c r="AU35" s="1" t="s">
        <v>268</v>
      </c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ht="12.75" customHeight="1">
      <c r="A36" s="3"/>
      <c r="B36" s="3"/>
      <c r="C36" s="11"/>
      <c r="D36" s="1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ht="12.75" customHeight="1">
      <c r="A37" s="3"/>
      <c r="B37" s="3"/>
      <c r="C37" s="11"/>
      <c r="D37" s="1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ht="12.75" customHeight="1">
      <c r="A38" s="3"/>
      <c r="B38" s="3"/>
      <c r="C38" s="11"/>
      <c r="D38" s="1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ht="12.75" customHeight="1">
      <c r="A39" s="3"/>
      <c r="B39" s="3"/>
      <c r="C39" s="11"/>
      <c r="D39" s="1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ht="12.75" customHeight="1">
      <c r="A40" s="3"/>
      <c r="B40" s="3"/>
      <c r="C40" s="11"/>
      <c r="D40" s="1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ht="12.75" customHeight="1">
      <c r="A41" s="3"/>
      <c r="B41" s="3"/>
      <c r="C41" s="11"/>
      <c r="D41" s="1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ht="12.75" customHeight="1">
      <c r="A42" s="3"/>
      <c r="B42" s="3"/>
      <c r="C42" s="11"/>
      <c r="D42" s="1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ht="12.75" customHeight="1">
      <c r="A43" s="1"/>
      <c r="B43" s="1"/>
      <c r="C43" s="1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0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ht="12.75" customHeight="1">
      <c r="A44" s="1"/>
      <c r="B44" s="1"/>
      <c r="C44" s="1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0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ht="12.75" customHeight="1">
      <c r="A45" s="1"/>
      <c r="B45" s="1"/>
      <c r="C45" s="11"/>
      <c r="D45" s="11"/>
      <c r="E45" s="6" t="str">
        <f>SUM(H45:AK45)</f>
        <v>969</v>
      </c>
      <c r="F45" s="1"/>
      <c r="G45" s="6" t="str">
        <f t="shared" ref="G45:S45" si="9">SUM(G4:G34)</f>
        <v>0</v>
      </c>
      <c r="H45" s="6" t="str">
        <f t="shared" si="9"/>
        <v>32</v>
      </c>
      <c r="I45" s="6" t="str">
        <f t="shared" si="9"/>
        <v>36</v>
      </c>
      <c r="J45" s="6" t="str">
        <f t="shared" si="9"/>
        <v>36</v>
      </c>
      <c r="K45" s="6" t="str">
        <f t="shared" si="9"/>
        <v>36</v>
      </c>
      <c r="L45" s="6" t="str">
        <f t="shared" si="9"/>
        <v>0</v>
      </c>
      <c r="M45" s="6" t="str">
        <f t="shared" si="9"/>
        <v>32</v>
      </c>
      <c r="N45" s="6" t="str">
        <f t="shared" si="9"/>
        <v>36</v>
      </c>
      <c r="O45" s="6" t="str">
        <f t="shared" si="9"/>
        <v>36</v>
      </c>
      <c r="P45" s="6" t="str">
        <f t="shared" si="9"/>
        <v>36</v>
      </c>
      <c r="Q45" s="6" t="str">
        <f t="shared" si="9"/>
        <v>32</v>
      </c>
      <c r="R45" s="8" t="str">
        <f t="shared" si="9"/>
        <v>36</v>
      </c>
      <c r="S45" s="6" t="str">
        <f t="shared" si="9"/>
        <v>36</v>
      </c>
      <c r="T45" s="6" t="str">
        <f>SUM(T4:T35)</f>
        <v>0</v>
      </c>
      <c r="U45" s="6" t="str">
        <f t="shared" ref="U45:W45" si="10">SUM(U4:U34)</f>
        <v>0</v>
      </c>
      <c r="V45" s="6" t="str">
        <f t="shared" si="10"/>
        <v>36</v>
      </c>
      <c r="W45" s="6" t="str">
        <f t="shared" si="10"/>
        <v>32</v>
      </c>
      <c r="X45" s="1">
        <v>0.0</v>
      </c>
      <c r="Y45" s="6" t="str">
        <f t="shared" ref="Y45:AB45" si="11">SUM(Y4:Y34)</f>
        <v>36</v>
      </c>
      <c r="Z45" s="6" t="str">
        <f t="shared" si="11"/>
        <v>7.2</v>
      </c>
      <c r="AA45" s="6" t="str">
        <f t="shared" si="11"/>
        <v>21.6</v>
      </c>
      <c r="AB45" s="6" t="str">
        <f t="shared" si="11"/>
        <v>36</v>
      </c>
      <c r="AC45" s="1">
        <v>0.0</v>
      </c>
      <c r="AD45" s="6" t="str">
        <f t="shared" ref="AD45:AF45" si="12">SUM(AD4:AD34)</f>
        <v>36</v>
      </c>
      <c r="AE45" s="6" t="str">
        <f t="shared" si="12"/>
        <v>36</v>
      </c>
      <c r="AF45" s="6" t="str">
        <f t="shared" si="12"/>
        <v>19.2</v>
      </c>
      <c r="AG45" s="6" t="str">
        <f>SUM(AG4:AG35)</f>
        <v>0</v>
      </c>
      <c r="AH45" s="6" t="str">
        <f t="shared" ref="AH45:AK45" si="13">SUM(AH4:AH34)</f>
        <v>0</v>
      </c>
      <c r="AI45" s="6" t="str">
        <f t="shared" si="13"/>
        <v>91</v>
      </c>
      <c r="AJ45" s="6" t="str">
        <f t="shared" si="13"/>
        <v>103</v>
      </c>
      <c r="AK45" s="6" t="str">
        <f t="shared" si="13"/>
        <v>131</v>
      </c>
      <c r="AL45" s="1"/>
      <c r="AM45" s="1"/>
      <c r="AN45" s="13" t="str">
        <f t="shared" ref="AN45:AN47" si="14">SUM(AI45:AM45)</f>
        <v>325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ht="12.75" customHeight="1">
      <c r="A46" s="1"/>
      <c r="B46" s="1"/>
      <c r="C46" s="1"/>
      <c r="D46" s="11" t="str">
        <f>SUM(D4:D34)</f>
        <v>969.00</v>
      </c>
      <c r="E46" s="1"/>
      <c r="F46" s="1" t="s">
        <v>277</v>
      </c>
      <c r="G46" s="1"/>
      <c r="H46" s="1">
        <v>11.0</v>
      </c>
      <c r="I46" s="1">
        <v>20.0</v>
      </c>
      <c r="J46" s="1">
        <v>16.0</v>
      </c>
      <c r="K46" s="1">
        <v>28.0</v>
      </c>
      <c r="L46" s="1">
        <v>0.0</v>
      </c>
      <c r="M46" s="1">
        <v>11.0</v>
      </c>
      <c r="N46" s="1">
        <v>14.0</v>
      </c>
      <c r="O46" s="1">
        <v>13.0</v>
      </c>
      <c r="P46" s="1">
        <v>20.0</v>
      </c>
      <c r="Q46" s="1">
        <v>11.0</v>
      </c>
      <c r="R46" s="3">
        <v>33.0</v>
      </c>
      <c r="S46" s="1">
        <v>26.0</v>
      </c>
      <c r="T46" s="1"/>
      <c r="U46" s="1" t="s">
        <v>277</v>
      </c>
      <c r="V46" s="1">
        <v>25.0</v>
      </c>
      <c r="W46" s="1">
        <v>11.0</v>
      </c>
      <c r="X46" s="1">
        <v>0.0</v>
      </c>
      <c r="Y46" s="1">
        <v>24.0</v>
      </c>
      <c r="Z46" s="1">
        <v>3.0</v>
      </c>
      <c r="AA46" s="1">
        <v>9.0</v>
      </c>
      <c r="AB46" s="1">
        <v>17.0</v>
      </c>
      <c r="AC46" s="1">
        <v>0.0</v>
      </c>
      <c r="AD46" s="1">
        <v>18.0</v>
      </c>
      <c r="AE46" s="1">
        <v>18.0</v>
      </c>
      <c r="AF46" s="1">
        <v>8.0</v>
      </c>
      <c r="AG46" s="1"/>
      <c r="AH46" s="1" t="s">
        <v>278</v>
      </c>
      <c r="AI46" s="1" t="s">
        <v>279</v>
      </c>
      <c r="AJ46" s="1" t="s">
        <v>279</v>
      </c>
      <c r="AK46" s="1" t="s">
        <v>279</v>
      </c>
      <c r="AL46" s="1"/>
      <c r="AM46" s="1"/>
      <c r="AN46" s="13" t="str">
        <f t="shared" si="14"/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ht="12.75" customHeight="1">
      <c r="A47" s="1"/>
      <c r="B47" s="1"/>
      <c r="C47" s="26" t="str">
        <f>SUM(C4:C46)</f>
        <v>1000.00</v>
      </c>
      <c r="D47" s="1"/>
      <c r="E47" s="1"/>
      <c r="F47" s="1" t="s">
        <v>280</v>
      </c>
      <c r="G47" s="1"/>
      <c r="H47" s="1">
        <v>5.0</v>
      </c>
      <c r="I47" s="1">
        <v>6.0</v>
      </c>
      <c r="J47" s="1">
        <v>6.0</v>
      </c>
      <c r="K47" s="1">
        <v>6.0</v>
      </c>
      <c r="L47" s="1">
        <v>0.0</v>
      </c>
      <c r="M47" s="1">
        <v>5.0</v>
      </c>
      <c r="N47" s="1">
        <v>6.0</v>
      </c>
      <c r="O47" s="1">
        <v>6.0</v>
      </c>
      <c r="P47" s="1">
        <v>6.0</v>
      </c>
      <c r="Q47" s="1">
        <v>5.0</v>
      </c>
      <c r="R47" s="3">
        <v>6.0</v>
      </c>
      <c r="S47" s="1">
        <v>6.0</v>
      </c>
      <c r="T47" s="1"/>
      <c r="U47" s="1" t="s">
        <v>280</v>
      </c>
      <c r="V47" s="1">
        <v>6.0</v>
      </c>
      <c r="W47" s="1">
        <v>5.0</v>
      </c>
      <c r="X47" s="1">
        <v>0.0</v>
      </c>
      <c r="Y47" s="1">
        <v>6.0</v>
      </c>
      <c r="Z47" s="1">
        <v>3.0</v>
      </c>
      <c r="AA47" s="1">
        <v>3.0</v>
      </c>
      <c r="AB47" s="1">
        <v>6.0</v>
      </c>
      <c r="AC47" s="1">
        <v>0.0</v>
      </c>
      <c r="AD47" s="1">
        <v>6.0</v>
      </c>
      <c r="AE47" s="1">
        <v>6.0</v>
      </c>
      <c r="AF47" s="1">
        <v>3.0</v>
      </c>
      <c r="AG47" s="1"/>
      <c r="AH47" s="1" t="s">
        <v>281</v>
      </c>
      <c r="AI47" s="1"/>
      <c r="AJ47" s="1"/>
      <c r="AK47" s="1"/>
      <c r="AL47" s="1"/>
      <c r="AM47" s="1"/>
      <c r="AN47" s="13" t="str">
        <f t="shared" si="14"/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ht="12.75" customHeight="1">
      <c r="A48" s="1"/>
      <c r="B48" s="1"/>
      <c r="C48" s="1"/>
      <c r="D48" s="1"/>
      <c r="E48" s="1"/>
      <c r="F48" s="1" t="s">
        <v>282</v>
      </c>
      <c r="G48" s="1"/>
      <c r="H48" s="1">
        <v>1.0</v>
      </c>
      <c r="I48" s="1">
        <v>1.0</v>
      </c>
      <c r="J48" s="1">
        <v>1.0</v>
      </c>
      <c r="K48" s="1">
        <v>1.0</v>
      </c>
      <c r="L48" s="1">
        <v>0.0</v>
      </c>
      <c r="M48" s="1">
        <v>1.0</v>
      </c>
      <c r="N48" s="1">
        <v>1.0</v>
      </c>
      <c r="O48" s="1">
        <v>1.0</v>
      </c>
      <c r="P48" s="1">
        <v>1.0</v>
      </c>
      <c r="Q48" s="1">
        <v>1.0</v>
      </c>
      <c r="R48" s="3">
        <v>1.0</v>
      </c>
      <c r="S48" s="1">
        <v>1.0</v>
      </c>
      <c r="T48" s="1"/>
      <c r="U48" s="1" t="s">
        <v>282</v>
      </c>
      <c r="V48" s="1">
        <v>1.0</v>
      </c>
      <c r="W48" s="1">
        <v>1.0</v>
      </c>
      <c r="X48" s="1">
        <v>0.0</v>
      </c>
      <c r="Y48" s="1">
        <v>1.0</v>
      </c>
      <c r="Z48" s="1">
        <v>0.3</v>
      </c>
      <c r="AA48" s="1">
        <v>0.9</v>
      </c>
      <c r="AB48" s="1">
        <v>1.0</v>
      </c>
      <c r="AC48" s="1">
        <v>0.0</v>
      </c>
      <c r="AD48" s="1">
        <v>1.0</v>
      </c>
      <c r="AE48" s="1">
        <v>1.0</v>
      </c>
      <c r="AF48" s="1">
        <v>0.8</v>
      </c>
      <c r="AG48" s="1"/>
      <c r="AH48" s="1" t="s">
        <v>282</v>
      </c>
      <c r="AI48" s="1">
        <v>1.0</v>
      </c>
      <c r="AJ48" s="1">
        <v>1.0</v>
      </c>
      <c r="AK48" s="1">
        <v>1.0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ht="12.75" customHeight="1">
      <c r="A49" s="1"/>
      <c r="B49" s="1"/>
      <c r="C49" s="1"/>
      <c r="D49" s="1"/>
      <c r="E49" s="1"/>
      <c r="F49" s="1" t="s">
        <v>283</v>
      </c>
      <c r="G49" s="1"/>
      <c r="H49" s="1">
        <v>32.0</v>
      </c>
      <c r="I49" s="1">
        <v>36.0</v>
      </c>
      <c r="J49" s="1">
        <v>36.0</v>
      </c>
      <c r="K49" s="1">
        <v>36.0</v>
      </c>
      <c r="L49" s="1">
        <v>0.0</v>
      </c>
      <c r="M49" s="1">
        <v>32.0</v>
      </c>
      <c r="N49" s="1">
        <v>36.0</v>
      </c>
      <c r="O49" s="1">
        <v>36.0</v>
      </c>
      <c r="P49" s="1">
        <v>36.0</v>
      </c>
      <c r="Q49" s="1">
        <v>32.0</v>
      </c>
      <c r="R49" s="3">
        <v>36.0</v>
      </c>
      <c r="S49" s="1">
        <v>36.0</v>
      </c>
      <c r="T49" s="1"/>
      <c r="U49" s="1" t="s">
        <v>283</v>
      </c>
      <c r="V49" s="1">
        <v>36.0</v>
      </c>
      <c r="W49" s="1">
        <v>32.0</v>
      </c>
      <c r="X49" s="1">
        <v>0.0</v>
      </c>
      <c r="Y49" s="1">
        <v>36.0</v>
      </c>
      <c r="Z49" s="1">
        <v>7.2</v>
      </c>
      <c r="AA49" s="1">
        <v>21.6</v>
      </c>
      <c r="AB49" s="1">
        <v>36.0</v>
      </c>
      <c r="AC49" s="1">
        <v>0.0</v>
      </c>
      <c r="AD49" s="1">
        <v>36.0</v>
      </c>
      <c r="AE49" s="1">
        <v>36.0</v>
      </c>
      <c r="AF49" s="1">
        <v>19.2</v>
      </c>
      <c r="AG49" s="1"/>
      <c r="AH49" s="1" t="s">
        <v>283</v>
      </c>
      <c r="AI49" s="1">
        <v>91.0</v>
      </c>
      <c r="AJ49" s="1">
        <v>103.0</v>
      </c>
      <c r="AK49" s="1">
        <v>131.0</v>
      </c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ht="12.75" customHeight="1">
      <c r="A50" s="1"/>
      <c r="B50" s="1"/>
      <c r="C50" s="1"/>
      <c r="D50" s="6" t="str">
        <f>SUM(H50:AK50)</f>
        <v>969</v>
      </c>
      <c r="E50" s="1"/>
      <c r="F50" s="1" t="s">
        <v>284</v>
      </c>
      <c r="G50" s="1"/>
      <c r="H50" s="6" t="str">
        <f t="shared" ref="H50:AF50" si="15">SUM(H4:H34)</f>
        <v>32</v>
      </c>
      <c r="I50" s="6" t="str">
        <f t="shared" si="15"/>
        <v>36</v>
      </c>
      <c r="J50" s="6" t="str">
        <f t="shared" si="15"/>
        <v>36</v>
      </c>
      <c r="K50" s="6" t="str">
        <f t="shared" si="15"/>
        <v>36</v>
      </c>
      <c r="L50" s="6" t="str">
        <f t="shared" si="15"/>
        <v>0</v>
      </c>
      <c r="M50" s="6" t="str">
        <f t="shared" si="15"/>
        <v>32</v>
      </c>
      <c r="N50" s="6" t="str">
        <f t="shared" si="15"/>
        <v>36</v>
      </c>
      <c r="O50" s="6" t="str">
        <f t="shared" si="15"/>
        <v>36</v>
      </c>
      <c r="P50" s="6" t="str">
        <f t="shared" si="15"/>
        <v>36</v>
      </c>
      <c r="Q50" s="6" t="str">
        <f t="shared" si="15"/>
        <v>32</v>
      </c>
      <c r="R50" s="6" t="str">
        <f t="shared" si="15"/>
        <v>36</v>
      </c>
      <c r="S50" s="6" t="str">
        <f t="shared" si="15"/>
        <v>36</v>
      </c>
      <c r="T50" s="6" t="str">
        <f t="shared" si="15"/>
        <v>0</v>
      </c>
      <c r="U50" s="6" t="str">
        <f t="shared" si="15"/>
        <v>0</v>
      </c>
      <c r="V50" s="6" t="str">
        <f t="shared" si="15"/>
        <v>36</v>
      </c>
      <c r="W50" s="6" t="str">
        <f t="shared" si="15"/>
        <v>32</v>
      </c>
      <c r="X50" s="6" t="str">
        <f t="shared" si="15"/>
        <v>0</v>
      </c>
      <c r="Y50" s="6" t="str">
        <f t="shared" si="15"/>
        <v>36</v>
      </c>
      <c r="Z50" s="6" t="str">
        <f t="shared" si="15"/>
        <v>7.2</v>
      </c>
      <c r="AA50" s="6" t="str">
        <f t="shared" si="15"/>
        <v>21.6</v>
      </c>
      <c r="AB50" s="6" t="str">
        <f t="shared" si="15"/>
        <v>36</v>
      </c>
      <c r="AC50" s="6" t="str">
        <f t="shared" si="15"/>
        <v>0</v>
      </c>
      <c r="AD50" s="6" t="str">
        <f t="shared" si="15"/>
        <v>36</v>
      </c>
      <c r="AE50" s="6" t="str">
        <f t="shared" si="15"/>
        <v>36</v>
      </c>
      <c r="AF50" s="6" t="str">
        <f t="shared" si="15"/>
        <v>19.2</v>
      </c>
      <c r="AG50" s="1"/>
      <c r="AH50" s="1" t="s">
        <v>284</v>
      </c>
      <c r="AI50" s="6" t="str">
        <f t="shared" ref="AI50:AK50" si="16">SUM(AI4:AI34)</f>
        <v>91</v>
      </c>
      <c r="AJ50" s="6" t="str">
        <f t="shared" si="16"/>
        <v>103</v>
      </c>
      <c r="AK50" s="6" t="str">
        <f t="shared" si="16"/>
        <v>131</v>
      </c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ht="15.75" customHeight="1">
      <c r="A52" s="1"/>
      <c r="B52" s="1" t="s">
        <v>285</v>
      </c>
      <c r="C52" s="1"/>
      <c r="D52" s="1"/>
      <c r="E52" s="1"/>
      <c r="F52" s="1" t="s">
        <v>286</v>
      </c>
      <c r="G52" s="1"/>
      <c r="H52" s="2">
        <v>0.0</v>
      </c>
      <c r="I52" s="2">
        <v>0.0</v>
      </c>
      <c r="J52" s="2">
        <v>0.0</v>
      </c>
      <c r="K52" s="2">
        <v>0.0</v>
      </c>
      <c r="L52" s="2">
        <v>0.0</v>
      </c>
      <c r="M52" s="2">
        <v>0.0</v>
      </c>
      <c r="N52" s="2">
        <v>0.0</v>
      </c>
      <c r="O52" s="2">
        <v>0.0</v>
      </c>
      <c r="P52" s="2">
        <v>0.0</v>
      </c>
      <c r="Q52" s="2">
        <v>0.0</v>
      </c>
      <c r="R52" s="2">
        <v>0.0</v>
      </c>
      <c r="S52" s="2">
        <v>0.0</v>
      </c>
      <c r="T52" s="2"/>
      <c r="U52" s="2" t="s">
        <v>286</v>
      </c>
      <c r="V52" s="2">
        <v>0.0</v>
      </c>
      <c r="W52" s="2">
        <v>0.0</v>
      </c>
      <c r="X52" s="2">
        <v>0.0</v>
      </c>
      <c r="Y52" s="2">
        <v>0.0</v>
      </c>
      <c r="Z52" s="2">
        <v>0.0</v>
      </c>
      <c r="AA52" s="2">
        <v>0.0</v>
      </c>
      <c r="AB52" s="2">
        <v>0.0</v>
      </c>
      <c r="AC52" s="2">
        <v>0.0</v>
      </c>
      <c r="AD52" s="2">
        <v>0.0</v>
      </c>
      <c r="AE52" s="2">
        <v>0.0</v>
      </c>
      <c r="AF52" s="2">
        <v>0.0</v>
      </c>
      <c r="AG52" s="1"/>
      <c r="AH52" s="1" t="s">
        <v>286</v>
      </c>
      <c r="AI52" s="1">
        <v>0.0</v>
      </c>
      <c r="AJ52" s="1">
        <v>0.0</v>
      </c>
      <c r="AK52" s="1">
        <v>0.0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ht="12.75" customHeight="1">
      <c r="A53" s="1"/>
      <c r="B53" s="27">
        <v>24.0</v>
      </c>
      <c r="C53" s="27" t="s">
        <v>83</v>
      </c>
      <c r="D53" s="1"/>
      <c r="E53" s="1"/>
      <c r="F53" s="1"/>
      <c r="G53" s="1"/>
      <c r="H53" s="1" t="s">
        <v>287</v>
      </c>
      <c r="I53" s="1" t="s">
        <v>287</v>
      </c>
      <c r="J53" s="1" t="s">
        <v>275</v>
      </c>
      <c r="K53" s="1" t="s">
        <v>275</v>
      </c>
      <c r="L53" s="1" t="s">
        <v>275</v>
      </c>
      <c r="M53" s="1" t="s">
        <v>288</v>
      </c>
      <c r="N53" s="1" t="s">
        <v>275</v>
      </c>
      <c r="O53" s="1" t="s">
        <v>275</v>
      </c>
      <c r="P53" s="1" t="s">
        <v>275</v>
      </c>
      <c r="Q53" s="1" t="s">
        <v>275</v>
      </c>
      <c r="R53" s="3" t="s">
        <v>275</v>
      </c>
      <c r="S53" s="3" t="s">
        <v>275</v>
      </c>
      <c r="T53" s="1"/>
      <c r="U53" s="1"/>
      <c r="V53" s="1" t="s">
        <v>275</v>
      </c>
      <c r="W53" s="1" t="s">
        <v>275</v>
      </c>
      <c r="X53" s="1"/>
      <c r="Y53" s="1" t="s">
        <v>275</v>
      </c>
      <c r="Z53" s="1" t="s">
        <v>275</v>
      </c>
      <c r="AA53" s="1" t="s">
        <v>275</v>
      </c>
      <c r="AB53" s="1" t="s">
        <v>275</v>
      </c>
      <c r="AC53" s="1"/>
      <c r="AD53" s="1" t="s">
        <v>275</v>
      </c>
      <c r="AE53" s="1" t="s">
        <v>275</v>
      </c>
      <c r="AF53" s="1" t="s">
        <v>275</v>
      </c>
      <c r="AG53" s="1"/>
      <c r="AH53" s="1"/>
      <c r="AI53" s="1"/>
      <c r="AJ53" s="1" t="s">
        <v>289</v>
      </c>
      <c r="AK53" s="1" t="s">
        <v>275</v>
      </c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ht="12.75" customHeight="1">
      <c r="A54" s="1"/>
      <c r="B54" s="28">
        <v>16.0</v>
      </c>
      <c r="C54" s="28" t="s">
        <v>72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ht="12.75" customHeight="1">
      <c r="A55" s="1"/>
      <c r="B55" s="29">
        <v>11.0</v>
      </c>
      <c r="C55" s="29" t="s">
        <v>124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ht="12.75" customHeight="1">
      <c r="A56" s="1"/>
      <c r="B56" s="30">
        <v>32.0</v>
      </c>
      <c r="C56" s="30" t="s">
        <v>290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ht="12.75" customHeight="1">
      <c r="A57" s="1"/>
      <c r="B57" s="1">
        <v>26.0</v>
      </c>
      <c r="C57" s="1" t="s">
        <v>77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ht="12.75" customHeight="1">
      <c r="A58" s="1"/>
      <c r="B58" s="1">
        <v>31.0</v>
      </c>
      <c r="C58" s="1" t="s">
        <v>291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ht="12.75" customHeight="1">
      <c r="A59" s="1"/>
      <c r="B59" s="27">
        <v>29.0</v>
      </c>
      <c r="C59" s="27" t="s">
        <v>126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ht="12.75" customHeight="1">
      <c r="A60" s="1"/>
      <c r="B60" s="1">
        <v>19.0</v>
      </c>
      <c r="C60" s="31" t="str">
        <f>SUM(H43:AF43)</f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3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3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3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3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3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3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3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3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3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3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3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3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3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3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3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3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3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3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3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3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3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3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3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3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3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3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3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3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3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3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3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3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3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3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3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3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3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3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3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3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3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3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3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3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3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3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3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3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3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3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3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3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3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3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3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3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3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3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3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3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3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3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3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3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3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3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3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3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3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3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3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3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3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3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3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3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3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3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3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3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3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3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3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3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3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3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3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3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3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3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3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3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3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3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3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3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3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3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3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3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3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3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3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3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3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3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3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3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3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3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3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3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3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3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3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3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3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3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3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3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3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3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3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3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3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3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3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3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3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3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3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3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3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3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3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3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3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3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3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3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3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3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3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3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3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3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3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3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3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3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3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3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3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3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3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3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3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3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3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3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3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3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3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3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3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3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</sheetData>
  <drawing r:id="rId1"/>
</worksheet>
</file>